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backupFile="1"/>
  <mc:AlternateContent xmlns:mc="http://schemas.openxmlformats.org/markup-compatibility/2006">
    <mc:Choice Requires="x15">
      <x15ac:absPath xmlns:x15ac="http://schemas.microsoft.com/office/spreadsheetml/2010/11/ac" url="C:\Users\djakobo2\Documents\HAVU\Tablice sezone 2018\"/>
    </mc:Choice>
  </mc:AlternateContent>
  <xr:revisionPtr revIDLastSave="0" documentId="12_ncr:540008_{95262B1A-8B36-4F47-A404-19AC3EEAD1AB}" xr6:coauthVersionLast="31" xr6:coauthVersionMax="31" xr10:uidLastSave="{00000000-0000-0000-0000-000000000000}"/>
  <bookViews>
    <workbookView xWindow="0" yWindow="0" windowWidth="20160" windowHeight="8688" tabRatio="500" firstSheet="2" activeTab="2"/>
  </bookViews>
  <sheets>
    <sheet name="POREDAK M" sheetId="1" state="hidden" r:id="rId1"/>
    <sheet name="POREDAK Ž" sheetId="2" state="hidden" r:id="rId2"/>
    <sheet name="muški" sheetId="3" r:id="rId3"/>
    <sheet name="žene" sheetId="4" r:id="rId4"/>
    <sheet name="Popis muškarci" sheetId="5" state="hidden" r:id="rId5"/>
    <sheet name="Popis žene" sheetId="6" state="hidden" r:id="rId6"/>
  </sheets>
  <definedNames>
    <definedName name="_10_000_m" localSheetId="0">#REF!</definedName>
    <definedName name="_10_000_m">#REF!</definedName>
    <definedName name="_10_000_m_hodanje" localSheetId="0">#REF!</definedName>
    <definedName name="_10_000_m_hodanje">#REF!</definedName>
    <definedName name="_100_M" localSheetId="0">#REF!</definedName>
    <definedName name="_100_M">#REF!</definedName>
    <definedName name="_1000_m" localSheetId="0">#REF!</definedName>
    <definedName name="_1000_m">#REF!</definedName>
    <definedName name="_10000m_hodanje" localSheetId="0">#REF!</definedName>
    <definedName name="_10000m_hodanje">#REF!</definedName>
    <definedName name="_110___100___80_m_prepone" localSheetId="0">#REF!</definedName>
    <definedName name="_110___100___80_m_prepone">#REF!</definedName>
    <definedName name="_1500_m" localSheetId="0">#REF!</definedName>
    <definedName name="_1500_m">#REF!</definedName>
    <definedName name="_200__M" localSheetId="0">'POREDAK M'!$D$20</definedName>
    <definedName name="_200__M">muški!$A$41</definedName>
    <definedName name="_300_M" localSheetId="0">#REF!</definedName>
    <definedName name="_300_M">#REF!</definedName>
    <definedName name="_300_m_prepone" localSheetId="0">#REF!</definedName>
    <definedName name="_300_m_prepone">#REF!</definedName>
    <definedName name="_3000_m" localSheetId="0">#REF!</definedName>
    <definedName name="_3000_m">#REF!</definedName>
    <definedName name="_3000_m_zapreke" localSheetId="0">#REF!</definedName>
    <definedName name="_3000_m_zapreke">#REF!</definedName>
    <definedName name="_4_x_100_m" localSheetId="0">#REF!</definedName>
    <definedName name="_4_x_100_m">#REF!</definedName>
    <definedName name="_4_x_200_m" localSheetId="0">#REF!</definedName>
    <definedName name="_4_x_200_m">muški!$A$418</definedName>
    <definedName name="_4_x_300_m" localSheetId="0">#REF!</definedName>
    <definedName name="_4_x_300_m">muški!$A$422</definedName>
    <definedName name="_4_x_400_m" localSheetId="0">#REF!</definedName>
    <definedName name="_4_x_400_m">muški!$A$427</definedName>
    <definedName name="_400_M" localSheetId="0">'POREDAK M'!$D$36</definedName>
    <definedName name="_400_M">#REF!</definedName>
    <definedName name="_400_m_prepone" localSheetId="0">#REF!</definedName>
    <definedName name="_400_m_prepone">#REF!</definedName>
    <definedName name="_5_000_m_hodanje" localSheetId="0">#REF!</definedName>
    <definedName name="_5_000_m_hodanje">#REF!</definedName>
    <definedName name="_5000_m" localSheetId="0">#REF!</definedName>
    <definedName name="_5000_m">#REF!</definedName>
    <definedName name="_60_M" localSheetId="0">#REF!</definedName>
    <definedName name="_60_M">muški!$A$4</definedName>
    <definedName name="_800_m" localSheetId="0">'POREDAK M'!$D$48</definedName>
    <definedName name="_800_m">#REF!</definedName>
    <definedName name="_xlnm._FilterDatabase" localSheetId="3" hidden="1">žene!$A$1:$A$262</definedName>
    <definedName name="Bacački_petoboj" localSheetId="0">#REF!</definedName>
    <definedName name="Bacački_petoboj">#REF!</definedName>
    <definedName name="Balkan_relay_800_400_200_100" localSheetId="0">#REF!</definedName>
    <definedName name="Balkan_relay_800_400_200_100">muški!$A$443</definedName>
    <definedName name="Dalj" localSheetId="0">#REF!</definedName>
    <definedName name="Dalj">muški!$A$208</definedName>
    <definedName name="Desetoboj" localSheetId="0">#REF!</definedName>
    <definedName name="Desetoboj">#REF!</definedName>
    <definedName name="Disk" localSheetId="0">#REF!</definedName>
    <definedName name="Disk">#REF!</definedName>
    <definedName name="Gira" localSheetId="0">#REF!</definedName>
    <definedName name="Gira">muški!$A$332</definedName>
    <definedName name="Kladivo" localSheetId="0">#REF!</definedName>
    <definedName name="Kladivo">#REF!</definedName>
    <definedName name="Koplje" localSheetId="0">#REF!</definedName>
    <definedName name="Koplje">#REF!</definedName>
    <definedName name="Kugla" localSheetId="0">#REF!</definedName>
    <definedName name="Kugla">muški!$A$279</definedName>
    <definedName name="Motka" localSheetId="0">#REF!</definedName>
    <definedName name="Motka">muški!$A$260</definedName>
    <definedName name="Petoboj" localSheetId="0">#REF!</definedName>
    <definedName name="Petoboj">muški!$A$373</definedName>
    <definedName name="_xlnm.Print_Area" localSheetId="3">žene!$A$4:$G$261</definedName>
    <definedName name="Print_Area_0" localSheetId="1">'POREDAK Ž'!$C$6:$G$42</definedName>
    <definedName name="Print_Area_0" localSheetId="3">žene!$A$4:$G$261</definedName>
    <definedName name="Troskok" localSheetId="0">#REF!</definedName>
    <definedName name="Troskok">muški!$A$238</definedName>
    <definedName name="vis" localSheetId="0">#REF!</definedName>
    <definedName name="vis">muški!$A$174</definedName>
    <definedName name="ž10000m" localSheetId="1">#REF!</definedName>
    <definedName name="ž10000m">#REF!</definedName>
    <definedName name="ž100m" localSheetId="1">#REF!</definedName>
    <definedName name="ž100m">žene!$A$8</definedName>
    <definedName name="ž100mprep" localSheetId="1">#REF!</definedName>
    <definedName name="ž100mprep">#REF!</definedName>
    <definedName name="ž1500m" localSheetId="1">#REF!</definedName>
    <definedName name="ž1500m">#REF!</definedName>
    <definedName name="ž200m" localSheetId="1">#REF!</definedName>
    <definedName name="ž200m">#REF!</definedName>
    <definedName name="ž3000m" localSheetId="1">#REF!</definedName>
    <definedName name="ž3000m">#REF!</definedName>
    <definedName name="ž300m" localSheetId="1">#REF!</definedName>
    <definedName name="ž300m">#REF!</definedName>
    <definedName name="ž400m" localSheetId="1">'POREDAK Ž'!$D$26</definedName>
    <definedName name="ž400m">#REF!</definedName>
    <definedName name="ž400mprep" localSheetId="1">#REF!</definedName>
    <definedName name="ž400mprep">#REF!</definedName>
    <definedName name="ž5000h" localSheetId="1">#REF!</definedName>
    <definedName name="ž5000h">#REF!</definedName>
    <definedName name="ž5000m" localSheetId="1">#REF!</definedName>
    <definedName name="ž5000m">#REF!</definedName>
    <definedName name="ž60m" localSheetId="1">'POREDAK Ž'!$D$6</definedName>
    <definedName name="ž60m">žene!$A$4</definedName>
    <definedName name="ž800m" localSheetId="1">#REF!</definedName>
    <definedName name="ž800m">#REF!</definedName>
    <definedName name="žbacačkipetoboj" localSheetId="1">#REF!</definedName>
    <definedName name="žbacačkipetoboj">#REF!</definedName>
    <definedName name="ždalj" localSheetId="1">#REF!</definedName>
    <definedName name="ždalj">žene!$A$138</definedName>
    <definedName name="ždisk" localSheetId="1">#REF!</definedName>
    <definedName name="ždisk">#REF!</definedName>
    <definedName name="žgira" localSheetId="1">#REF!</definedName>
    <definedName name="žgira">žene!$A$227</definedName>
    <definedName name="žkladivo" localSheetId="1">#REF!</definedName>
    <definedName name="žkladivo">#REF!</definedName>
    <definedName name="žkoplje" localSheetId="1">#REF!</definedName>
    <definedName name="žkoplje">#REF!</definedName>
    <definedName name="žkugla" localSheetId="1">#REF!</definedName>
    <definedName name="žkugla">žene!$A$193</definedName>
    <definedName name="žmotka" localSheetId="1">#REF!</definedName>
    <definedName name="žmotka">žene!$A$189</definedName>
    <definedName name="žpetoboj" localSheetId="1">#REF!</definedName>
    <definedName name="žpetoboj">žene!$A$257</definedName>
    <definedName name="žštafete" localSheetId="1">#REF!</definedName>
    <definedName name="žštafete">#REF!</definedName>
    <definedName name="žtroskok" localSheetId="1">#REF!</definedName>
    <definedName name="žtroskok">žene!$A$162</definedName>
    <definedName name="žvis" localSheetId="1">#REF!</definedName>
    <definedName name="žvis">žene!$A$172</definedName>
  </definedNames>
  <calcPr calcId="162913"/>
</workbook>
</file>

<file path=xl/calcChain.xml><?xml version="1.0" encoding="utf-8"?>
<calcChain xmlns="http://schemas.openxmlformats.org/spreadsheetml/2006/main">
  <c r="F68" i="3" l="1"/>
  <c r="E68" i="3"/>
  <c r="C37" i="6"/>
  <c r="F74" i="4"/>
  <c r="E74" i="4"/>
  <c r="F67" i="4"/>
  <c r="E67" i="4"/>
  <c r="E7" i="3"/>
  <c r="E8" i="3"/>
  <c r="F8" i="3"/>
  <c r="J8" i="3" s="1"/>
  <c r="J13" i="3"/>
  <c r="J15" i="3"/>
  <c r="E17" i="3"/>
  <c r="F17" i="3"/>
  <c r="J17" i="3" s="1"/>
  <c r="J18" i="3"/>
  <c r="E22" i="3"/>
  <c r="F22" i="3"/>
  <c r="J22" i="3" s="1"/>
  <c r="J23" i="3"/>
  <c r="E26" i="3"/>
  <c r="F26" i="3"/>
  <c r="E27" i="3"/>
  <c r="F27" i="3"/>
  <c r="E28" i="3"/>
  <c r="F28" i="3"/>
  <c r="J28" i="3" s="1"/>
  <c r="J29" i="3"/>
  <c r="E31" i="3"/>
  <c r="F31" i="3"/>
  <c r="J31" i="3" s="1"/>
  <c r="J32" i="3"/>
  <c r="E33" i="3"/>
  <c r="F33" i="3"/>
  <c r="J33" i="3" s="1"/>
  <c r="J40" i="3"/>
  <c r="J41" i="3"/>
  <c r="J42" i="3"/>
  <c r="E43" i="3"/>
  <c r="F43" i="3"/>
  <c r="J43" i="3" s="1"/>
  <c r="E44" i="3"/>
  <c r="F44" i="3"/>
  <c r="J44" i="3" s="1"/>
  <c r="E45" i="3"/>
  <c r="F45" i="3"/>
  <c r="J45" i="3" s="1"/>
  <c r="E46" i="3"/>
  <c r="F46" i="3"/>
  <c r="J46" i="3" s="1"/>
  <c r="J47" i="3"/>
  <c r="F48" i="3"/>
  <c r="J48" i="3" s="1"/>
  <c r="E49" i="3"/>
  <c r="F49" i="3"/>
  <c r="J49" i="3" s="1"/>
  <c r="E50" i="3"/>
  <c r="F50" i="3"/>
  <c r="J50" i="3" s="1"/>
  <c r="E51" i="3"/>
  <c r="F51" i="3"/>
  <c r="J51" i="3" s="1"/>
  <c r="E52" i="3"/>
  <c r="F52" i="3"/>
  <c r="J52" i="3" s="1"/>
  <c r="E53" i="3"/>
  <c r="F53" i="3"/>
  <c r="J53" i="3" s="1"/>
  <c r="J54" i="3"/>
  <c r="E56" i="3"/>
  <c r="F56" i="3"/>
  <c r="J56" i="3" s="1"/>
  <c r="E57" i="3"/>
  <c r="F57" i="3"/>
  <c r="J57" i="3"/>
  <c r="E58" i="3"/>
  <c r="F58" i="3"/>
  <c r="J58" i="3" s="1"/>
  <c r="E59" i="3"/>
  <c r="F59" i="3"/>
  <c r="J59" i="3"/>
  <c r="J60" i="3"/>
  <c r="E62" i="3"/>
  <c r="F62" i="3"/>
  <c r="J62" i="3" s="1"/>
  <c r="E63" i="3"/>
  <c r="F63" i="3"/>
  <c r="J63" i="3" s="1"/>
  <c r="J64" i="3"/>
  <c r="E65" i="3"/>
  <c r="J65" i="3"/>
  <c r="E72" i="3"/>
  <c r="F72" i="3"/>
  <c r="E75" i="3"/>
  <c r="F75" i="3"/>
  <c r="E76" i="3"/>
  <c r="F76" i="3"/>
  <c r="E77" i="3"/>
  <c r="F77" i="3"/>
  <c r="E78" i="3"/>
  <c r="F78" i="3"/>
  <c r="E80" i="3"/>
  <c r="F80" i="3"/>
  <c r="E81" i="3"/>
  <c r="F81" i="3"/>
  <c r="E82" i="3"/>
  <c r="F82" i="3"/>
  <c r="E83" i="3"/>
  <c r="F83" i="3"/>
  <c r="E84" i="3"/>
  <c r="F84" i="3"/>
  <c r="E85" i="3"/>
  <c r="F85" i="3"/>
  <c r="E88" i="3"/>
  <c r="F88" i="3"/>
  <c r="E89" i="3"/>
  <c r="F89" i="3"/>
  <c r="E90" i="3"/>
  <c r="F90" i="3"/>
  <c r="E91" i="3"/>
  <c r="F91" i="3"/>
  <c r="E93" i="3"/>
  <c r="E94" i="3"/>
  <c r="F94" i="3"/>
  <c r="E95" i="3"/>
  <c r="F95" i="3"/>
  <c r="E97" i="3"/>
  <c r="F97" i="3"/>
  <c r="E98" i="3"/>
  <c r="F98" i="3"/>
  <c r="E105" i="3"/>
  <c r="F105" i="3"/>
  <c r="E106" i="3"/>
  <c r="F106" i="3"/>
  <c r="E109" i="3"/>
  <c r="F109" i="3"/>
  <c r="E112" i="3"/>
  <c r="F112" i="3"/>
  <c r="E115" i="3"/>
  <c r="F115" i="3"/>
  <c r="E119" i="3"/>
  <c r="F119" i="3"/>
  <c r="E125" i="3"/>
  <c r="F125" i="3"/>
  <c r="E128" i="3"/>
  <c r="F128" i="3"/>
  <c r="E130" i="3"/>
  <c r="F130" i="3"/>
  <c r="E134" i="3"/>
  <c r="F134" i="3"/>
  <c r="E135" i="3"/>
  <c r="F135" i="3"/>
  <c r="E137" i="3"/>
  <c r="E138" i="3"/>
  <c r="F138" i="3"/>
  <c r="E140" i="3"/>
  <c r="F140" i="3"/>
  <c r="E141" i="3"/>
  <c r="F141" i="3"/>
  <c r="E143" i="3"/>
  <c r="E144" i="3"/>
  <c r="F144" i="3"/>
  <c r="E146" i="3"/>
  <c r="F146" i="3"/>
  <c r="E150" i="3"/>
  <c r="F150" i="3"/>
  <c r="J151" i="3"/>
  <c r="J152" i="3"/>
  <c r="E154" i="3"/>
  <c r="F154" i="3"/>
  <c r="J154" i="3" s="1"/>
  <c r="J155" i="3"/>
  <c r="E157" i="3"/>
  <c r="F157" i="3"/>
  <c r="J157" i="3" s="1"/>
  <c r="J158" i="3"/>
  <c r="E159" i="3"/>
  <c r="F159" i="3"/>
  <c r="J159" i="3" s="1"/>
  <c r="E160" i="3"/>
  <c r="F160" i="3"/>
  <c r="J160" i="3" s="1"/>
  <c r="J161" i="3"/>
  <c r="E162" i="3"/>
  <c r="F162" i="3"/>
  <c r="J162" i="3" s="1"/>
  <c r="E163" i="3"/>
  <c r="F163" i="3"/>
  <c r="J163" i="3" s="1"/>
  <c r="J164" i="3"/>
  <c r="E166" i="3"/>
  <c r="F166" i="3"/>
  <c r="J166" i="3" s="1"/>
  <c r="J167" i="3"/>
  <c r="E168" i="3"/>
  <c r="F168" i="3"/>
  <c r="J168" i="3" s="1"/>
  <c r="E169" i="3"/>
  <c r="F169" i="3"/>
  <c r="J169" i="3" s="1"/>
  <c r="F172" i="3"/>
  <c r="E173" i="3"/>
  <c r="F173" i="3"/>
  <c r="J173" i="3" s="1"/>
  <c r="J174" i="3"/>
  <c r="J175" i="3"/>
  <c r="E176" i="3"/>
  <c r="F176" i="3"/>
  <c r="J176" i="3" s="1"/>
  <c r="E177" i="3"/>
  <c r="F177" i="3"/>
  <c r="J177" i="3" s="1"/>
  <c r="J178" i="3"/>
  <c r="E179" i="3"/>
  <c r="F179" i="3"/>
  <c r="J179" i="3" s="1"/>
  <c r="E180" i="3"/>
  <c r="F180" i="3"/>
  <c r="J180" i="3" s="1"/>
  <c r="E181" i="3"/>
  <c r="F181" i="3"/>
  <c r="J181" i="3" s="1"/>
  <c r="E182" i="3"/>
  <c r="F182" i="3"/>
  <c r="J182" i="3" s="1"/>
  <c r="E183" i="3"/>
  <c r="F183" i="3"/>
  <c r="J183" i="3" s="1"/>
  <c r="E184" i="3"/>
  <c r="F184" i="3"/>
  <c r="J184" i="3" s="1"/>
  <c r="J185" i="3"/>
  <c r="E186" i="3"/>
  <c r="F186" i="3"/>
  <c r="J186" i="3" s="1"/>
  <c r="E187" i="3"/>
  <c r="F187" i="3"/>
  <c r="J188" i="3"/>
  <c r="E190" i="3"/>
  <c r="F190" i="3"/>
  <c r="J190" i="3" s="1"/>
  <c r="E191" i="3"/>
  <c r="F191" i="3"/>
  <c r="J191" i="3" s="1"/>
  <c r="E192" i="3"/>
  <c r="F192" i="3"/>
  <c r="J192" i="3" s="1"/>
  <c r="E193" i="3"/>
  <c r="F193" i="3"/>
  <c r="J193" i="3" s="1"/>
  <c r="E194" i="3"/>
  <c r="F194" i="3"/>
  <c r="J194" i="3" s="1"/>
  <c r="J195" i="3"/>
  <c r="E198" i="3"/>
  <c r="F198" i="3"/>
  <c r="J198" i="3" s="1"/>
  <c r="J199" i="3"/>
  <c r="E201" i="3"/>
  <c r="F201" i="3"/>
  <c r="J201" i="3" s="1"/>
  <c r="J202" i="3"/>
  <c r="E203" i="3"/>
  <c r="F203" i="3"/>
  <c r="J203" i="3" s="1"/>
  <c r="E204" i="3"/>
  <c r="F204" i="3"/>
  <c r="E207" i="3"/>
  <c r="F207" i="3"/>
  <c r="J207" i="3" s="1"/>
  <c r="J208" i="3"/>
  <c r="J209" i="3"/>
  <c r="E210" i="3"/>
  <c r="F210" i="3"/>
  <c r="J210" i="3" s="1"/>
  <c r="E211" i="3"/>
  <c r="F211" i="3"/>
  <c r="J211" i="3" s="1"/>
  <c r="E212" i="3"/>
  <c r="F212" i="3"/>
  <c r="J212" i="3" s="1"/>
  <c r="J213" i="3"/>
  <c r="E215" i="3"/>
  <c r="F215" i="3"/>
  <c r="J215" i="3" s="1"/>
  <c r="E216" i="3"/>
  <c r="F216" i="3"/>
  <c r="J216" i="3" s="1"/>
  <c r="J217" i="3"/>
  <c r="E218" i="3"/>
  <c r="F218" i="3"/>
  <c r="J218" i="3" s="1"/>
  <c r="E219" i="3"/>
  <c r="F219" i="3"/>
  <c r="J219" i="3" s="1"/>
  <c r="J220" i="3"/>
  <c r="E221" i="3"/>
  <c r="E222" i="3"/>
  <c r="F222" i="3"/>
  <c r="J222" i="3" s="1"/>
  <c r="E223" i="3"/>
  <c r="F223" i="3"/>
  <c r="J223" i="3" s="1"/>
  <c r="J224" i="3"/>
  <c r="E226" i="3"/>
  <c r="F226" i="3"/>
  <c r="J226" i="3" s="1"/>
  <c r="E227" i="3"/>
  <c r="F227" i="3"/>
  <c r="J227" i="3"/>
  <c r="J228" i="3"/>
  <c r="J231" i="3"/>
  <c r="E232" i="3"/>
  <c r="F232" i="3"/>
  <c r="J232" i="3" s="1"/>
  <c r="E233" i="3"/>
  <c r="F233" i="3"/>
  <c r="J234" i="3"/>
  <c r="E235" i="3"/>
  <c r="F235" i="3"/>
  <c r="J235" i="3" s="1"/>
  <c r="E236" i="3"/>
  <c r="F236" i="3"/>
  <c r="J236" i="3"/>
  <c r="E237" i="3"/>
  <c r="F237" i="3"/>
  <c r="J237" i="3" s="1"/>
  <c r="J238" i="3"/>
  <c r="J239" i="3"/>
  <c r="E240" i="3"/>
  <c r="F240" i="3"/>
  <c r="J240" i="3" s="1"/>
  <c r="E241" i="3"/>
  <c r="F241" i="3"/>
  <c r="J242" i="3"/>
  <c r="E244" i="3"/>
  <c r="F244" i="3"/>
  <c r="J244" i="3" s="1"/>
  <c r="J245" i="3"/>
  <c r="E246" i="3"/>
  <c r="F246" i="3"/>
  <c r="J246" i="3" s="1"/>
  <c r="E247" i="3"/>
  <c r="F247" i="3"/>
  <c r="J248" i="3"/>
  <c r="E249" i="3"/>
  <c r="F249" i="3"/>
  <c r="J249" i="3" s="1"/>
  <c r="E250" i="3"/>
  <c r="F250" i="3"/>
  <c r="J250" i="3" s="1"/>
  <c r="E251" i="3"/>
  <c r="F251" i="3"/>
  <c r="J251" i="3" s="1"/>
  <c r="J252" i="3"/>
  <c r="E255" i="3"/>
  <c r="F255" i="3"/>
  <c r="J255" i="3" s="1"/>
  <c r="E256" i="3"/>
  <c r="F256" i="3"/>
  <c r="J256" i="3" s="1"/>
  <c r="J257" i="3"/>
  <c r="E258" i="3"/>
  <c r="F258" i="3"/>
  <c r="J258" i="3" s="1"/>
  <c r="E259" i="3"/>
  <c r="F259" i="3"/>
  <c r="J259" i="3" s="1"/>
  <c r="J260" i="3"/>
  <c r="J261" i="3"/>
  <c r="E262" i="3"/>
  <c r="F262" i="3"/>
  <c r="J262" i="3" s="1"/>
  <c r="E263" i="3"/>
  <c r="F263" i="3"/>
  <c r="J264" i="3"/>
  <c r="E265" i="3"/>
  <c r="F265" i="3"/>
  <c r="J265" i="3" s="1"/>
  <c r="E266" i="3"/>
  <c r="F266" i="3"/>
  <c r="J266" i="3" s="1"/>
  <c r="J267" i="3"/>
  <c r="E268" i="3"/>
  <c r="F268" i="3"/>
  <c r="J268" i="3" s="1"/>
  <c r="E269" i="3"/>
  <c r="F269" i="3"/>
  <c r="J269" i="3" s="1"/>
  <c r="J270" i="3"/>
  <c r="E271" i="3"/>
  <c r="F271" i="3"/>
  <c r="J271" i="3" s="1"/>
  <c r="E272" i="3"/>
  <c r="F272" i="3"/>
  <c r="J273" i="3"/>
  <c r="E274" i="3"/>
  <c r="F274" i="3"/>
  <c r="J274" i="3" s="1"/>
  <c r="E275" i="3"/>
  <c r="F275" i="3"/>
  <c r="J275" i="3" s="1"/>
  <c r="J276" i="3"/>
  <c r="E277" i="3"/>
  <c r="F277" i="3"/>
  <c r="J277" i="3" s="1"/>
  <c r="E278" i="3"/>
  <c r="F278" i="3"/>
  <c r="J278" i="3" s="1"/>
  <c r="J279" i="3"/>
  <c r="J280" i="3"/>
  <c r="F281" i="3"/>
  <c r="J281" i="3" s="1"/>
  <c r="E282" i="3"/>
  <c r="F282" i="3"/>
  <c r="J282" i="3" s="1"/>
  <c r="E283" i="3"/>
  <c r="F283" i="3"/>
  <c r="J283" i="3" s="1"/>
  <c r="E284" i="3"/>
  <c r="F284" i="3"/>
  <c r="J284" i="3" s="1"/>
  <c r="E285" i="3"/>
  <c r="F285" i="3"/>
  <c r="J285" i="3" s="1"/>
  <c r="E286" i="3"/>
  <c r="F286" i="3"/>
  <c r="J286" i="3" s="1"/>
  <c r="J287" i="3"/>
  <c r="E290" i="3"/>
  <c r="F290" i="3"/>
  <c r="J290" i="3" s="1"/>
  <c r="E291" i="3"/>
  <c r="F291" i="3"/>
  <c r="J291" i="3" s="1"/>
  <c r="E292" i="3"/>
  <c r="F292" i="3"/>
  <c r="J292" i="3" s="1"/>
  <c r="E293" i="3"/>
  <c r="F293" i="3"/>
  <c r="J293" i="3" s="1"/>
  <c r="J294" i="3"/>
  <c r="E296" i="3"/>
  <c r="F296" i="3"/>
  <c r="J296" i="3" s="1"/>
  <c r="J297" i="3"/>
  <c r="E298" i="3"/>
  <c r="F299" i="3"/>
  <c r="J299" i="3" s="1"/>
  <c r="E300" i="3"/>
  <c r="F300" i="3"/>
  <c r="J300" i="3"/>
  <c r="E301" i="3"/>
  <c r="F301" i="3"/>
  <c r="J301" i="3" s="1"/>
  <c r="E302" i="3"/>
  <c r="F302" i="3"/>
  <c r="J302" i="3" s="1"/>
  <c r="E303" i="3"/>
  <c r="F303" i="3"/>
  <c r="J303" i="3" s="1"/>
  <c r="J304" i="3"/>
  <c r="F305" i="3"/>
  <c r="J305" i="3" s="1"/>
  <c r="E306" i="3"/>
  <c r="F306" i="3"/>
  <c r="J306" i="3"/>
  <c r="E307" i="3"/>
  <c r="F307" i="3"/>
  <c r="J307" i="3" s="1"/>
  <c r="E308" i="3"/>
  <c r="F308" i="3"/>
  <c r="J308" i="3" s="1"/>
  <c r="J309" i="3"/>
  <c r="E311" i="3"/>
  <c r="F311" i="3"/>
  <c r="J311" i="3" s="1"/>
  <c r="E312" i="3"/>
  <c r="F312" i="3"/>
  <c r="J312" i="3" s="1"/>
  <c r="E313" i="3"/>
  <c r="F313" i="3"/>
  <c r="J313" i="3" s="1"/>
  <c r="E314" i="3"/>
  <c r="F314" i="3"/>
  <c r="J314" i="3" s="1"/>
  <c r="J315" i="3"/>
  <c r="E316" i="3"/>
  <c r="E318" i="3"/>
  <c r="F318" i="3"/>
  <c r="J318" i="3"/>
  <c r="E319" i="3"/>
  <c r="F319" i="3"/>
  <c r="J319" i="3" s="1"/>
  <c r="J320" i="3"/>
  <c r="E321" i="3"/>
  <c r="F321" i="3"/>
  <c r="J321" i="3" s="1"/>
  <c r="E322" i="3"/>
  <c r="F322" i="3"/>
  <c r="J323" i="3"/>
  <c r="E324" i="3"/>
  <c r="F324" i="3"/>
  <c r="J324" i="3" s="1"/>
  <c r="E325" i="3"/>
  <c r="F325" i="3"/>
  <c r="J326" i="3"/>
  <c r="E327" i="3"/>
  <c r="F327" i="3"/>
  <c r="J327" i="3" s="1"/>
  <c r="E328" i="3"/>
  <c r="F328" i="3"/>
  <c r="J328" i="3" s="1"/>
  <c r="J329" i="3"/>
  <c r="E330" i="3"/>
  <c r="F330" i="3"/>
  <c r="J330" i="3" s="1"/>
  <c r="E331" i="3"/>
  <c r="F331" i="3"/>
  <c r="J331" i="3" s="1"/>
  <c r="J332" i="3"/>
  <c r="J333" i="3"/>
  <c r="E334" i="3"/>
  <c r="F334" i="3"/>
  <c r="J334" i="3" s="1"/>
  <c r="E335" i="3"/>
  <c r="F335" i="3"/>
  <c r="J335" i="3" s="1"/>
  <c r="J336" i="3"/>
  <c r="E337" i="3"/>
  <c r="F337" i="3"/>
  <c r="J337" i="3" s="1"/>
  <c r="E338" i="3"/>
  <c r="F338" i="3"/>
  <c r="J338" i="3" s="1"/>
  <c r="E339" i="3"/>
  <c r="F339" i="3"/>
  <c r="J339" i="3" s="1"/>
  <c r="E340" i="3"/>
  <c r="F340" i="3"/>
  <c r="J340" i="3" s="1"/>
  <c r="E341" i="3"/>
  <c r="F341" i="3"/>
  <c r="J341" i="3" s="1"/>
  <c r="J342" i="3"/>
  <c r="E343" i="3"/>
  <c r="F343" i="3"/>
  <c r="J343" i="3" s="1"/>
  <c r="E344" i="3"/>
  <c r="F344" i="3"/>
  <c r="J344" i="3" s="1"/>
  <c r="E345" i="3"/>
  <c r="F345" i="3"/>
  <c r="J345" i="3" s="1"/>
  <c r="J346" i="3"/>
  <c r="E347" i="3"/>
  <c r="F347" i="3"/>
  <c r="J347" i="3" s="1"/>
  <c r="E348" i="3"/>
  <c r="F348" i="3"/>
  <c r="J348" i="3" s="1"/>
  <c r="E349" i="3"/>
  <c r="F349" i="3"/>
  <c r="J349" i="3" s="1"/>
  <c r="E350" i="3"/>
  <c r="F350" i="3"/>
  <c r="J350" i="3"/>
  <c r="E351" i="3"/>
  <c r="F351" i="3"/>
  <c r="J351" i="3" s="1"/>
  <c r="J352" i="3"/>
  <c r="E353" i="3"/>
  <c r="F353" i="3"/>
  <c r="J353" i="3" s="1"/>
  <c r="E354" i="3"/>
  <c r="F354" i="3"/>
  <c r="J354" i="3"/>
  <c r="E355" i="3"/>
  <c r="F355" i="3"/>
  <c r="J355" i="3" s="1"/>
  <c r="E356" i="3"/>
  <c r="F356" i="3"/>
  <c r="J356" i="3"/>
  <c r="J357" i="3"/>
  <c r="E358" i="3"/>
  <c r="F358" i="3"/>
  <c r="J358" i="3"/>
  <c r="E359" i="3"/>
  <c r="F359" i="3"/>
  <c r="J359" i="3" s="1"/>
  <c r="E360" i="3"/>
  <c r="F360" i="3"/>
  <c r="J360" i="3" s="1"/>
  <c r="E361" i="3"/>
  <c r="F361" i="3"/>
  <c r="J361" i="3" s="1"/>
  <c r="E362" i="3"/>
  <c r="F362" i="3"/>
  <c r="J362" i="3" s="1"/>
  <c r="J363" i="3"/>
  <c r="E364" i="3"/>
  <c r="F364" i="3"/>
  <c r="J364" i="3" s="1"/>
  <c r="E365" i="3"/>
  <c r="F365" i="3"/>
  <c r="J365" i="3" s="1"/>
  <c r="E366" i="3"/>
  <c r="F366" i="3"/>
  <c r="J366" i="3"/>
  <c r="J367" i="3"/>
  <c r="E368" i="3"/>
  <c r="F368" i="3"/>
  <c r="J368" i="3"/>
  <c r="E369" i="3"/>
  <c r="F369" i="3"/>
  <c r="J369" i="3" s="1"/>
  <c r="J370" i="3"/>
  <c r="E371" i="3"/>
  <c r="F371" i="3"/>
  <c r="J371" i="3" s="1"/>
  <c r="E372" i="3"/>
  <c r="F372" i="3"/>
  <c r="J372" i="3"/>
  <c r="J373" i="3"/>
  <c r="J374" i="3"/>
  <c r="E375" i="3"/>
  <c r="F375" i="3"/>
  <c r="J375" i="3" s="1"/>
  <c r="E376" i="3"/>
  <c r="F376" i="3"/>
  <c r="J376" i="3" s="1"/>
  <c r="J377" i="3"/>
  <c r="E378" i="3"/>
  <c r="F378" i="3"/>
  <c r="J378" i="3" s="1"/>
  <c r="E379" i="3"/>
  <c r="F379" i="3"/>
  <c r="J379" i="3" s="1"/>
  <c r="J380" i="3"/>
  <c r="E381" i="3"/>
  <c r="F381" i="3"/>
  <c r="J381" i="3" s="1"/>
  <c r="E382" i="3"/>
  <c r="F382" i="3"/>
  <c r="J382" i="3" s="1"/>
  <c r="E383" i="3"/>
  <c r="F383" i="3"/>
  <c r="J383" i="3" s="1"/>
  <c r="J384" i="3"/>
  <c r="E385" i="3"/>
  <c r="F385" i="3"/>
  <c r="J385" i="3" s="1"/>
  <c r="J387" i="3"/>
  <c r="E388" i="3"/>
  <c r="F388" i="3"/>
  <c r="J388" i="3" s="1"/>
  <c r="E389" i="3"/>
  <c r="F389" i="3"/>
  <c r="J389" i="3" s="1"/>
  <c r="E390" i="3"/>
  <c r="F390" i="3"/>
  <c r="J390" i="3" s="1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C2" i="5"/>
  <c r="C3" i="5"/>
  <c r="C4" i="5"/>
  <c r="E11" i="3" s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E122" i="3" s="1"/>
  <c r="C33" i="5"/>
  <c r="C34" i="5"/>
  <c r="C35" i="5"/>
  <c r="C36" i="5"/>
  <c r="F21" i="3" s="1"/>
  <c r="C37" i="5"/>
  <c r="C38" i="5"/>
  <c r="C39" i="5"/>
  <c r="C40" i="5"/>
  <c r="C41" i="5"/>
  <c r="C42" i="5"/>
  <c r="C43" i="5"/>
  <c r="C44" i="5"/>
  <c r="C45" i="5"/>
  <c r="C46" i="5"/>
  <c r="C47" i="5"/>
  <c r="C48" i="5"/>
  <c r="F37" i="3" s="1"/>
  <c r="C49" i="5"/>
  <c r="C50" i="5"/>
  <c r="C51" i="5"/>
  <c r="C52" i="5"/>
  <c r="F317" i="3" s="1"/>
  <c r="J317" i="3" s="1"/>
  <c r="C53" i="5"/>
  <c r="C54" i="5"/>
  <c r="C55" i="5"/>
  <c r="C56" i="5"/>
  <c r="C57" i="5"/>
  <c r="C58" i="5"/>
  <c r="C59" i="5"/>
  <c r="C60" i="5"/>
  <c r="C61" i="5"/>
  <c r="C62" i="5"/>
  <c r="C63" i="5"/>
  <c r="C64" i="5"/>
  <c r="F30" i="3" s="1"/>
  <c r="J30" i="3" s="1"/>
  <c r="C65" i="5"/>
  <c r="C66" i="5"/>
  <c r="C67" i="5"/>
  <c r="C68" i="5"/>
  <c r="F214" i="3" s="1"/>
  <c r="J214" i="3" s="1"/>
  <c r="C69" i="5"/>
  <c r="C70" i="5"/>
  <c r="C71" i="5"/>
  <c r="C72" i="5"/>
  <c r="E25" i="3" s="1"/>
  <c r="C73" i="5"/>
  <c r="C74" i="5"/>
  <c r="C75" i="5"/>
  <c r="C76" i="5"/>
  <c r="C77" i="5"/>
  <c r="C78" i="5"/>
  <c r="C79" i="5"/>
  <c r="C80" i="5"/>
  <c r="C81" i="5"/>
  <c r="C82" i="5"/>
  <c r="C83" i="5"/>
  <c r="C84" i="5"/>
  <c r="E197" i="3" s="1"/>
  <c r="C85" i="5"/>
  <c r="C86" i="5"/>
  <c r="C87" i="5"/>
  <c r="C88" i="5"/>
  <c r="C89" i="5"/>
  <c r="C90" i="5"/>
  <c r="C91" i="5"/>
  <c r="C92" i="5"/>
  <c r="C93" i="5"/>
  <c r="C94" i="5"/>
  <c r="C95" i="5"/>
  <c r="C96" i="5"/>
  <c r="F230" i="3" s="1"/>
  <c r="J230" i="3" s="1"/>
  <c r="C97" i="5"/>
  <c r="C98" i="5"/>
  <c r="C99" i="5"/>
  <c r="C2" i="6"/>
  <c r="C3" i="6"/>
  <c r="C4" i="6"/>
  <c r="C5" i="6"/>
  <c r="C6" i="6"/>
  <c r="C7" i="6"/>
  <c r="C8" i="6"/>
  <c r="C9" i="6"/>
  <c r="C10" i="6"/>
  <c r="C11" i="6"/>
  <c r="C12" i="6"/>
  <c r="C13" i="6"/>
  <c r="C14" i="6"/>
  <c r="E24" i="4" s="1"/>
  <c r="C15" i="6"/>
  <c r="C16" i="6"/>
  <c r="C17" i="6"/>
  <c r="C18" i="6"/>
  <c r="C19" i="6"/>
  <c r="C20" i="6"/>
  <c r="E180" i="4" s="1"/>
  <c r="C21" i="6"/>
  <c r="C22" i="6"/>
  <c r="C23" i="6"/>
  <c r="C24" i="6"/>
  <c r="C25" i="6"/>
  <c r="C26" i="6"/>
  <c r="C27" i="6"/>
  <c r="C28" i="6"/>
  <c r="E73" i="4" s="1"/>
  <c r="C29" i="6"/>
  <c r="C30" i="6"/>
  <c r="C31" i="6"/>
  <c r="C32" i="6"/>
  <c r="C33" i="6"/>
  <c r="C34" i="6"/>
  <c r="F19" i="4" s="1"/>
  <c r="M19" i="4" s="1"/>
  <c r="C35" i="6"/>
  <c r="C36" i="6"/>
  <c r="C38" i="6"/>
  <c r="A6" i="1"/>
  <c r="A7" i="1" s="1"/>
  <c r="A8" i="1" s="1"/>
  <c r="A9" i="1" s="1"/>
  <c r="R6" i="1"/>
  <c r="R7" i="1"/>
  <c r="R8" i="1"/>
  <c r="R9" i="1"/>
  <c r="A10" i="1"/>
  <c r="A11" i="1" s="1"/>
  <c r="A12" i="1" s="1"/>
  <c r="A13" i="1" s="1"/>
  <c r="A14" i="1" s="1"/>
  <c r="R12" i="1"/>
  <c r="R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R21" i="1"/>
  <c r="R22" i="1"/>
  <c r="R24" i="1"/>
  <c r="R25" i="1"/>
  <c r="R27" i="1"/>
  <c r="R28" i="1"/>
  <c r="R30" i="1"/>
  <c r="R33" i="1"/>
  <c r="R39" i="1"/>
  <c r="R40" i="1"/>
  <c r="R42" i="1"/>
  <c r="R45" i="1"/>
  <c r="R46" i="1"/>
  <c r="R51" i="1"/>
  <c r="R52" i="1"/>
  <c r="R55" i="1"/>
  <c r="R61" i="1"/>
  <c r="R64" i="1"/>
  <c r="R65" i="1"/>
  <c r="R69" i="1"/>
  <c r="R73" i="1"/>
  <c r="R76" i="1"/>
  <c r="R80" i="1"/>
  <c r="R82" i="1"/>
  <c r="R83" i="1"/>
  <c r="R85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M10" i="2"/>
  <c r="M11" i="2"/>
  <c r="M18" i="2"/>
  <c r="M20" i="2"/>
  <c r="M21" i="2"/>
  <c r="M28" i="2"/>
  <c r="M29" i="2"/>
  <c r="M39" i="2"/>
  <c r="M41" i="2"/>
  <c r="E6" i="4"/>
  <c r="F6" i="4"/>
  <c r="M6" i="4" s="1"/>
  <c r="E7" i="4"/>
  <c r="F7" i="4"/>
  <c r="M7" i="4" s="1"/>
  <c r="E10" i="4"/>
  <c r="F10" i="4"/>
  <c r="M10" i="4" s="1"/>
  <c r="E11" i="4"/>
  <c r="F11" i="4"/>
  <c r="M11" i="4" s="1"/>
  <c r="E13" i="4"/>
  <c r="F13" i="4"/>
  <c r="M13" i="4" s="1"/>
  <c r="E14" i="4"/>
  <c r="F14" i="4"/>
  <c r="M14" i="4" s="1"/>
  <c r="E15" i="4"/>
  <c r="F15" i="4"/>
  <c r="M15" i="4" s="1"/>
  <c r="E16" i="4"/>
  <c r="F16" i="4"/>
  <c r="M16" i="4" s="1"/>
  <c r="E20" i="4"/>
  <c r="F20" i="4"/>
  <c r="M20" i="4" s="1"/>
  <c r="E21" i="4"/>
  <c r="F21" i="4"/>
  <c r="M21" i="4" s="1"/>
  <c r="E22" i="4"/>
  <c r="F22" i="4"/>
  <c r="M22" i="4" s="1"/>
  <c r="E26" i="4"/>
  <c r="F26" i="4"/>
  <c r="M26" i="4" s="1"/>
  <c r="E28" i="4"/>
  <c r="F28" i="4"/>
  <c r="M28" i="4" s="1"/>
  <c r="E29" i="4"/>
  <c r="F29" i="4"/>
  <c r="F31" i="4"/>
  <c r="M31" i="4" s="1"/>
  <c r="E34" i="4"/>
  <c r="F34" i="4"/>
  <c r="M34" i="4" s="1"/>
  <c r="E38" i="4"/>
  <c r="F38" i="4"/>
  <c r="M38" i="4" s="1"/>
  <c r="E39" i="4"/>
  <c r="F39" i="4"/>
  <c r="M39" i="4" s="1"/>
  <c r="E41" i="4"/>
  <c r="F41" i="4"/>
  <c r="M41" i="4" s="1"/>
  <c r="E42" i="4"/>
  <c r="F42" i="4"/>
  <c r="M42" i="4" s="1"/>
  <c r="E43" i="4"/>
  <c r="F43" i="4"/>
  <c r="M43" i="4" s="1"/>
  <c r="E44" i="4"/>
  <c r="F44" i="4"/>
  <c r="M44" i="4" s="1"/>
  <c r="E46" i="4"/>
  <c r="E47" i="4"/>
  <c r="F47" i="4"/>
  <c r="M47" i="4" s="1"/>
  <c r="E48" i="4"/>
  <c r="F48" i="4"/>
  <c r="M48" i="4" s="1"/>
  <c r="E49" i="4"/>
  <c r="F49" i="4"/>
  <c r="M49" i="4" s="1"/>
  <c r="E50" i="4"/>
  <c r="F50" i="4"/>
  <c r="M50" i="4" s="1"/>
  <c r="E53" i="4"/>
  <c r="F53" i="4"/>
  <c r="M53" i="4" s="1"/>
  <c r="E54" i="4"/>
  <c r="F54" i="4"/>
  <c r="M54" i="4" s="1"/>
  <c r="E56" i="4"/>
  <c r="F56" i="4"/>
  <c r="M56" i="4" s="1"/>
  <c r="E57" i="4"/>
  <c r="F57" i="4"/>
  <c r="E62" i="4"/>
  <c r="F62" i="4"/>
  <c r="M62" i="4" s="1"/>
  <c r="E77" i="4"/>
  <c r="F77" i="4"/>
  <c r="M77" i="4" s="1"/>
  <c r="E78" i="4"/>
  <c r="F78" i="4"/>
  <c r="M78" i="4" s="1"/>
  <c r="E81" i="4"/>
  <c r="F81" i="4"/>
  <c r="M81" i="4" s="1"/>
  <c r="E82" i="4"/>
  <c r="F82" i="4"/>
  <c r="M82" i="4" s="1"/>
  <c r="E83" i="4"/>
  <c r="F83" i="4"/>
  <c r="M83" i="4" s="1"/>
  <c r="E85" i="4"/>
  <c r="F85" i="4"/>
  <c r="M85" i="4" s="1"/>
  <c r="E86" i="4"/>
  <c r="F86" i="4"/>
  <c r="M86" i="4" s="1"/>
  <c r="E87" i="4"/>
  <c r="F87" i="4"/>
  <c r="M87" i="4" s="1"/>
  <c r="E88" i="4"/>
  <c r="F88" i="4"/>
  <c r="M88" i="4" s="1"/>
  <c r="E89" i="4"/>
  <c r="F89" i="4"/>
  <c r="M89" i="4" s="1"/>
  <c r="E91" i="4"/>
  <c r="F91" i="4"/>
  <c r="M91" i="4" s="1"/>
  <c r="E92" i="4"/>
  <c r="F92" i="4"/>
  <c r="M92" i="4" s="1"/>
  <c r="E93" i="4"/>
  <c r="F93" i="4"/>
  <c r="M93" i="4" s="1"/>
  <c r="E95" i="4"/>
  <c r="F95" i="4"/>
  <c r="M95" i="4" s="1"/>
  <c r="E96" i="4"/>
  <c r="F96" i="4"/>
  <c r="E98" i="4"/>
  <c r="F98" i="4"/>
  <c r="M98" i="4" s="1"/>
  <c r="E99" i="4"/>
  <c r="F99" i="4"/>
  <c r="M99" i="4" s="1"/>
  <c r="E101" i="4"/>
  <c r="F101" i="4"/>
  <c r="M101" i="4" s="1"/>
  <c r="E109" i="4"/>
  <c r="F109" i="4"/>
  <c r="E113" i="4"/>
  <c r="F113" i="4"/>
  <c r="E115" i="4"/>
  <c r="F115" i="4"/>
  <c r="E116" i="4"/>
  <c r="F116" i="4"/>
  <c r="E117" i="4"/>
  <c r="F117" i="4"/>
  <c r="E118" i="4"/>
  <c r="F118" i="4"/>
  <c r="E120" i="4"/>
  <c r="F120" i="4"/>
  <c r="E121" i="4"/>
  <c r="F121" i="4"/>
  <c r="E122" i="4"/>
  <c r="F122" i="4"/>
  <c r="E123" i="4"/>
  <c r="F123" i="4"/>
  <c r="E124" i="4"/>
  <c r="F124" i="4"/>
  <c r="E126" i="4"/>
  <c r="F126" i="4"/>
  <c r="E127" i="4"/>
  <c r="F127" i="4"/>
  <c r="E128" i="4"/>
  <c r="F128" i="4"/>
  <c r="E130" i="4"/>
  <c r="F130" i="4"/>
  <c r="E131" i="4"/>
  <c r="F131" i="4"/>
  <c r="E133" i="4"/>
  <c r="F133" i="4"/>
  <c r="E134" i="4"/>
  <c r="F134" i="4"/>
  <c r="E136" i="4"/>
  <c r="F136" i="4"/>
  <c r="E137" i="4"/>
  <c r="F137" i="4"/>
  <c r="E140" i="4"/>
  <c r="F140" i="4"/>
  <c r="M140" i="4" s="1"/>
  <c r="E141" i="4"/>
  <c r="F141" i="4"/>
  <c r="M141" i="4" s="1"/>
  <c r="E143" i="4"/>
  <c r="F143" i="4"/>
  <c r="M143" i="4" s="1"/>
  <c r="E144" i="4"/>
  <c r="F144" i="4"/>
  <c r="E146" i="4"/>
  <c r="F146" i="4"/>
  <c r="M146" i="4" s="1"/>
  <c r="E147" i="4"/>
  <c r="F147" i="4"/>
  <c r="M147" i="4" s="1"/>
  <c r="E148" i="4"/>
  <c r="F148" i="4"/>
  <c r="M148" i="4" s="1"/>
  <c r="E149" i="4"/>
  <c r="F149" i="4"/>
  <c r="M149" i="4" s="1"/>
  <c r="E150" i="4"/>
  <c r="F150" i="4"/>
  <c r="M150" i="4" s="1"/>
  <c r="F153" i="4"/>
  <c r="M153" i="4" s="1"/>
  <c r="E154" i="4"/>
  <c r="F154" i="4"/>
  <c r="M154" i="4" s="1"/>
  <c r="E155" i="4"/>
  <c r="F155" i="4"/>
  <c r="M155" i="4" s="1"/>
  <c r="E157" i="4"/>
  <c r="F157" i="4"/>
  <c r="M157" i="4" s="1"/>
  <c r="E158" i="4"/>
  <c r="F158" i="4"/>
  <c r="M158" i="4" s="1"/>
  <c r="E161" i="4"/>
  <c r="F161" i="4"/>
  <c r="M161" i="4" s="1"/>
  <c r="E164" i="4"/>
  <c r="F164" i="4"/>
  <c r="M164" i="4" s="1"/>
  <c r="E165" i="4"/>
  <c r="F165" i="4"/>
  <c r="E167" i="4"/>
  <c r="F167" i="4"/>
  <c r="M167" i="4" s="1"/>
  <c r="E168" i="4"/>
  <c r="F168" i="4"/>
  <c r="E171" i="4"/>
  <c r="F171" i="4"/>
  <c r="M171" i="4" s="1"/>
  <c r="E174" i="4"/>
  <c r="F174" i="4"/>
  <c r="M174" i="4" s="1"/>
  <c r="E175" i="4"/>
  <c r="F175" i="4"/>
  <c r="E178" i="4"/>
  <c r="F178" i="4"/>
  <c r="M178" i="4" s="1"/>
  <c r="E181" i="4"/>
  <c r="F181" i="4"/>
  <c r="M181" i="4" s="1"/>
  <c r="E182" i="4"/>
  <c r="F182" i="4"/>
  <c r="M182" i="4" s="1"/>
  <c r="E184" i="4"/>
  <c r="E185" i="4"/>
  <c r="F185" i="4"/>
  <c r="M185" i="4" s="1"/>
  <c r="E187" i="4"/>
  <c r="F187" i="4"/>
  <c r="M187" i="4" s="1"/>
  <c r="E188" i="4"/>
  <c r="F188" i="4"/>
  <c r="E192" i="4"/>
  <c r="F192" i="4"/>
  <c r="M192" i="4" s="1"/>
  <c r="E195" i="4"/>
  <c r="F195" i="4"/>
  <c r="M195" i="4" s="1"/>
  <c r="E196" i="4"/>
  <c r="F196" i="4"/>
  <c r="E198" i="4"/>
  <c r="F198" i="4"/>
  <c r="M198" i="4" s="1"/>
  <c r="E199" i="4"/>
  <c r="F199" i="4"/>
  <c r="M199" i="4" s="1"/>
  <c r="E202" i="4"/>
  <c r="F202" i="4"/>
  <c r="M202" i="4" s="1"/>
  <c r="E203" i="4"/>
  <c r="F203" i="4"/>
  <c r="M203" i="4" s="1"/>
  <c r="E205" i="4"/>
  <c r="F205" i="4"/>
  <c r="M205" i="4" s="1"/>
  <c r="E206" i="4"/>
  <c r="F206" i="4"/>
  <c r="M206" i="4" s="1"/>
  <c r="E208" i="4"/>
  <c r="F208" i="4"/>
  <c r="M208" i="4" s="1"/>
  <c r="E209" i="4"/>
  <c r="F209" i="4"/>
  <c r="M209" i="4" s="1"/>
  <c r="E212" i="4"/>
  <c r="E214" i="4"/>
  <c r="F214" i="4"/>
  <c r="M214" i="4" s="1"/>
  <c r="E216" i="4"/>
  <c r="F216" i="4"/>
  <c r="M216" i="4" s="1"/>
  <c r="E217" i="4"/>
  <c r="F217" i="4"/>
  <c r="M217" i="4" s="1"/>
  <c r="E219" i="4"/>
  <c r="F219" i="4"/>
  <c r="M219" i="4" s="1"/>
  <c r="E220" i="4"/>
  <c r="F220" i="4"/>
  <c r="M220" i="4" s="1"/>
  <c r="E222" i="4"/>
  <c r="F222" i="4"/>
  <c r="M222" i="4" s="1"/>
  <c r="E223" i="4"/>
  <c r="F223" i="4"/>
  <c r="E225" i="4"/>
  <c r="F225" i="4"/>
  <c r="M225" i="4" s="1"/>
  <c r="E226" i="4"/>
  <c r="F226" i="4"/>
  <c r="M226" i="4" s="1"/>
  <c r="E229" i="4"/>
  <c r="F229" i="4"/>
  <c r="M229" i="4" s="1"/>
  <c r="E230" i="4"/>
  <c r="F230" i="4"/>
  <c r="M230" i="4" s="1"/>
  <c r="E232" i="4"/>
  <c r="F232" i="4"/>
  <c r="M232" i="4" s="1"/>
  <c r="E233" i="4"/>
  <c r="F233" i="4"/>
  <c r="E235" i="4"/>
  <c r="F235" i="4"/>
  <c r="M235" i="4" s="1"/>
  <c r="E236" i="4"/>
  <c r="F236" i="4"/>
  <c r="M236" i="4" s="1"/>
  <c r="E237" i="4"/>
  <c r="F237" i="4"/>
  <c r="M237" i="4" s="1"/>
  <c r="E239" i="4"/>
  <c r="F239" i="4"/>
  <c r="M239" i="4" s="1"/>
  <c r="E240" i="4"/>
  <c r="F240" i="4"/>
  <c r="E242" i="4"/>
  <c r="F242" i="4"/>
  <c r="M242" i="4" s="1"/>
  <c r="E243" i="4"/>
  <c r="F243" i="4"/>
  <c r="M243" i="4" s="1"/>
  <c r="E245" i="4"/>
  <c r="F245" i="4"/>
  <c r="M245" i="4" s="1"/>
  <c r="E246" i="4"/>
  <c r="F246" i="4"/>
  <c r="M246" i="4" s="1"/>
  <c r="E247" i="4"/>
  <c r="F247" i="4"/>
  <c r="M247" i="4" s="1"/>
  <c r="E249" i="4"/>
  <c r="F249" i="4"/>
  <c r="M249" i="4" s="1"/>
  <c r="E250" i="4"/>
  <c r="F250" i="4"/>
  <c r="M250" i="4" s="1"/>
  <c r="E252" i="4"/>
  <c r="F252" i="4"/>
  <c r="M252" i="4" s="1"/>
  <c r="E253" i="4"/>
  <c r="F253" i="4"/>
  <c r="M253" i="4" s="1"/>
  <c r="E255" i="4"/>
  <c r="F255" i="4"/>
  <c r="M255" i="4" s="1"/>
  <c r="E256" i="4"/>
  <c r="F256" i="4"/>
  <c r="E259" i="4"/>
  <c r="F259" i="4"/>
  <c r="E260" i="4"/>
  <c r="F260" i="4"/>
  <c r="E261" i="4"/>
  <c r="F261" i="4"/>
  <c r="E213" i="4" l="1"/>
  <c r="E201" i="4"/>
  <c r="E191" i="4"/>
  <c r="F180" i="4"/>
  <c r="M180" i="4" s="1"/>
  <c r="E177" i="4"/>
  <c r="E170" i="4"/>
  <c r="E160" i="4"/>
  <c r="F52" i="4"/>
  <c r="M52" i="4" s="1"/>
  <c r="E32" i="4"/>
  <c r="F24" i="4"/>
  <c r="M24" i="4" s="1"/>
  <c r="E18" i="4"/>
  <c r="E66" i="4"/>
  <c r="F66" i="4"/>
  <c r="F211" i="4"/>
  <c r="M211" i="4" s="1"/>
  <c r="E152" i="4"/>
  <c r="E80" i="4"/>
  <c r="E60" i="4"/>
  <c r="F73" i="4"/>
  <c r="F213" i="4"/>
  <c r="M213" i="4" s="1"/>
  <c r="E211" i="4"/>
  <c r="F191" i="4"/>
  <c r="M191" i="4" s="1"/>
  <c r="F177" i="4"/>
  <c r="M177" i="4" s="1"/>
  <c r="F170" i="4"/>
  <c r="M170" i="4" s="1"/>
  <c r="F160" i="4"/>
  <c r="M160" i="4" s="1"/>
  <c r="E112" i="4"/>
  <c r="E69" i="4"/>
  <c r="F59" i="4"/>
  <c r="M59" i="4" s="1"/>
  <c r="F212" i="4"/>
  <c r="M212" i="4" s="1"/>
  <c r="E25" i="4"/>
  <c r="E19" i="4"/>
  <c r="F25" i="4"/>
  <c r="M25" i="4" s="1"/>
  <c r="F184" i="4"/>
  <c r="M184" i="4" s="1"/>
  <c r="F201" i="4"/>
  <c r="M201" i="4" s="1"/>
  <c r="F18" i="4"/>
  <c r="M18" i="4" s="1"/>
  <c r="F46" i="4"/>
  <c r="M46" i="4" s="1"/>
  <c r="E153" i="4"/>
  <c r="F112" i="4"/>
  <c r="F80" i="4"/>
  <c r="M80" i="4" s="1"/>
  <c r="F60" i="4"/>
  <c r="M60" i="4" s="1"/>
  <c r="E59" i="4"/>
  <c r="F32" i="4"/>
  <c r="M32" i="4" s="1"/>
  <c r="E31" i="4"/>
  <c r="E6" i="3"/>
  <c r="E254" i="3"/>
  <c r="E229" i="3"/>
  <c r="F200" i="3"/>
  <c r="E101" i="3"/>
  <c r="F152" i="4"/>
  <c r="M152" i="4" s="1"/>
  <c r="F69" i="4"/>
  <c r="E52" i="4"/>
  <c r="E16" i="3"/>
  <c r="E310" i="3"/>
  <c r="E317" i="3"/>
  <c r="E305" i="3"/>
  <c r="E299" i="3"/>
  <c r="F288" i="3"/>
  <c r="J288" i="3" s="1"/>
  <c r="E281" i="3"/>
  <c r="F243" i="3"/>
  <c r="J243" i="3" s="1"/>
  <c r="E230" i="3"/>
  <c r="F225" i="3"/>
  <c r="J225" i="3" s="1"/>
  <c r="E214" i="3"/>
  <c r="F206" i="3"/>
  <c r="E200" i="3"/>
  <c r="F189" i="3"/>
  <c r="J189" i="3" s="1"/>
  <c r="E172" i="3"/>
  <c r="F165" i="3"/>
  <c r="J165" i="3" s="1"/>
  <c r="F153" i="3"/>
  <c r="J153" i="3" s="1"/>
  <c r="F127" i="3"/>
  <c r="F124" i="3"/>
  <c r="F121" i="3"/>
  <c r="F118" i="3"/>
  <c r="F114" i="3"/>
  <c r="F111" i="3"/>
  <c r="F108" i="3"/>
  <c r="F100" i="3"/>
  <c r="F87" i="3"/>
  <c r="F61" i="3"/>
  <c r="J61" i="3" s="1"/>
  <c r="F55" i="3"/>
  <c r="J55" i="3" s="1"/>
  <c r="E48" i="3"/>
  <c r="E37" i="3"/>
  <c r="E30" i="3"/>
  <c r="E21" i="3"/>
  <c r="F19" i="3"/>
  <c r="J19" i="3" s="1"/>
  <c r="F14" i="3"/>
  <c r="F12" i="3"/>
  <c r="F295" i="3"/>
  <c r="J295" i="3" s="1"/>
  <c r="F289" i="3"/>
  <c r="J289" i="3" s="1"/>
  <c r="E288" i="3"/>
  <c r="F253" i="3"/>
  <c r="J253" i="3" s="1"/>
  <c r="E243" i="3"/>
  <c r="E225" i="3"/>
  <c r="E206" i="3"/>
  <c r="F196" i="3"/>
  <c r="J196" i="3" s="1"/>
  <c r="E189" i="3"/>
  <c r="E165" i="3"/>
  <c r="F156" i="3"/>
  <c r="J156" i="3" s="1"/>
  <c r="E153" i="3"/>
  <c r="E127" i="3"/>
  <c r="E124" i="3"/>
  <c r="E121" i="3"/>
  <c r="E118" i="3"/>
  <c r="E114" i="3"/>
  <c r="E111" i="3"/>
  <c r="E108" i="3"/>
  <c r="E100" i="3"/>
  <c r="E87" i="3"/>
  <c r="F71" i="3"/>
  <c r="E61" i="3"/>
  <c r="E55" i="3"/>
  <c r="F39" i="3"/>
  <c r="F36" i="3"/>
  <c r="F24" i="3"/>
  <c r="J24" i="3" s="1"/>
  <c r="F20" i="3"/>
  <c r="E19" i="3"/>
  <c r="F15" i="3"/>
  <c r="J14" i="3" s="1"/>
  <c r="E14" i="3"/>
  <c r="E12" i="3"/>
  <c r="F10" i="3"/>
  <c r="J10" i="3" s="1"/>
  <c r="F6" i="3"/>
  <c r="J6" i="3" s="1"/>
  <c r="F316" i="3"/>
  <c r="J316" i="3" s="1"/>
  <c r="F310" i="3"/>
  <c r="J310" i="3" s="1"/>
  <c r="F298" i="3"/>
  <c r="J298" i="3" s="1"/>
  <c r="E295" i="3"/>
  <c r="E289" i="3"/>
  <c r="F254" i="3"/>
  <c r="J254" i="3" s="1"/>
  <c r="E253" i="3"/>
  <c r="F229" i="3"/>
  <c r="J229" i="3" s="1"/>
  <c r="F221" i="3"/>
  <c r="J221" i="3" s="1"/>
  <c r="F197" i="3"/>
  <c r="J197" i="3" s="1"/>
  <c r="E196" i="3"/>
  <c r="E156" i="3"/>
  <c r="F143" i="3"/>
  <c r="F137" i="3"/>
  <c r="F122" i="3"/>
  <c r="F101" i="3"/>
  <c r="F93" i="3"/>
  <c r="E71" i="3"/>
  <c r="F65" i="3"/>
  <c r="J72" i="3" s="1"/>
  <c r="E39" i="3"/>
  <c r="E36" i="3"/>
  <c r="F25" i="3"/>
  <c r="J25" i="3" s="1"/>
  <c r="E24" i="3"/>
  <c r="E20" i="3"/>
  <c r="F16" i="3"/>
  <c r="E15" i="3"/>
  <c r="F11" i="3"/>
  <c r="J12" i="3" s="1"/>
  <c r="E10" i="3"/>
  <c r="F7" i="3"/>
</calcChain>
</file>

<file path=xl/sharedStrings.xml><?xml version="1.0" encoding="utf-8"?>
<sst xmlns="http://schemas.openxmlformats.org/spreadsheetml/2006/main" count="960" uniqueCount="458">
  <si>
    <t>POREDAK VETERANA ZA 2018. GODINU</t>
  </si>
  <si>
    <t>Poredak</t>
  </si>
  <si>
    <t>Ime i prezime</t>
  </si>
  <si>
    <t>Bodovi</t>
  </si>
  <si>
    <t>Disciplina</t>
  </si>
  <si>
    <t>Rezultat</t>
  </si>
  <si>
    <t>Datum rođenja</t>
  </si>
  <si>
    <t>Ptuj, 26.08.</t>
  </si>
  <si>
    <t>5000m hodanje</t>
  </si>
  <si>
    <t>10000m hodanje</t>
  </si>
  <si>
    <t>Sl. Bistrica,27.5.</t>
  </si>
  <si>
    <t>Velenje, 20.6.</t>
  </si>
  <si>
    <t>Zagreb,6.5.</t>
  </si>
  <si>
    <t>Zagreb, 08.07.</t>
  </si>
  <si>
    <t>Vohringen, 25.5.</t>
  </si>
  <si>
    <t>Čakovec, 1.10.</t>
  </si>
  <si>
    <t>Leibnitz, 22.07.</t>
  </si>
  <si>
    <t>Ptuj,26.08.</t>
  </si>
  <si>
    <t>Čakovec, 01.07.</t>
  </si>
  <si>
    <t>Zagreb,10.6.</t>
  </si>
  <si>
    <t>Trieste, 22.7.</t>
  </si>
  <si>
    <t>Zagreb,13.5.</t>
  </si>
  <si>
    <t>Zagreb,15.4.</t>
  </si>
  <si>
    <t>Pulversheim, 4.6.</t>
  </si>
  <si>
    <t>Zagreb, 16.9.</t>
  </si>
  <si>
    <t>Žalec,4.6.</t>
  </si>
  <si>
    <t>Wolfsberg, 02.07.</t>
  </si>
  <si>
    <t>Split,10.6.</t>
  </si>
  <si>
    <t>Stara Zagora, 23.9.</t>
  </si>
  <si>
    <t>Varaždin,8.4.</t>
  </si>
  <si>
    <t>Zagreb, 05.07.</t>
  </si>
  <si>
    <t>Celje, 24.06.</t>
  </si>
  <si>
    <t>Zagreb,11.6.</t>
  </si>
  <si>
    <t>Zadar, 14.10.</t>
  </si>
  <si>
    <t>Varaždin, 15.10.</t>
  </si>
  <si>
    <t>Čakovec, 02.07.</t>
  </si>
  <si>
    <t>S.Mitrovica,4.6.</t>
  </si>
  <si>
    <t>Split,8.4.</t>
  </si>
  <si>
    <t>Osijek, 13.06.</t>
  </si>
  <si>
    <t>Čakovec,15.6.</t>
  </si>
  <si>
    <t>Split,25.3.</t>
  </si>
  <si>
    <t>Čakovec, 01.07</t>
  </si>
  <si>
    <t>Stara Zagora, 24.9.</t>
  </si>
  <si>
    <t>*</t>
  </si>
  <si>
    <t>veterani koji nisu članovi HAVU</t>
  </si>
  <si>
    <t>POREDAK VETERANKI ZA 2018. GODINU</t>
  </si>
  <si>
    <t>60m</t>
  </si>
  <si>
    <t>100m</t>
  </si>
  <si>
    <t>200m</t>
  </si>
  <si>
    <t>300m</t>
  </si>
  <si>
    <t>400m</t>
  </si>
  <si>
    <t>Aarhus, 30.7.</t>
  </si>
  <si>
    <t>800m</t>
  </si>
  <si>
    <t>1500m</t>
  </si>
  <si>
    <t>3000m</t>
  </si>
  <si>
    <t>5000m</t>
  </si>
  <si>
    <t>10000m</t>
  </si>
  <si>
    <t>100/80m pr.</t>
  </si>
  <si>
    <t>400 m pr.</t>
  </si>
  <si>
    <t>Sarajevo, 03.06.</t>
  </si>
  <si>
    <t>Aarhus, 31.7.</t>
  </si>
  <si>
    <t>Varaždin, 15.10.2017.</t>
  </si>
  <si>
    <t>TABLICE SEZONE 2018. - DVORANA</t>
  </si>
  <si>
    <t>MUŠKARCI</t>
  </si>
  <si>
    <t>Disc/Kat</t>
  </si>
  <si>
    <t>Prezime i ime</t>
  </si>
  <si>
    <t>Klub</t>
  </si>
  <si>
    <t>Datum rođ.</t>
  </si>
  <si>
    <t>Mjesto natj.</t>
  </si>
  <si>
    <t>Datum natj.</t>
  </si>
  <si>
    <t>Starost</t>
  </si>
  <si>
    <t>60 M</t>
  </si>
  <si>
    <t>M35</t>
  </si>
  <si>
    <t>Vrečko Zoran</t>
  </si>
  <si>
    <t>Rijeka</t>
  </si>
  <si>
    <t/>
  </si>
  <si>
    <t>Varda Nenad</t>
  </si>
  <si>
    <t>Ljubljana</t>
  </si>
  <si>
    <t>M40</t>
  </si>
  <si>
    <t>Poljak Željko</t>
  </si>
  <si>
    <t>Zagreb</t>
  </si>
  <si>
    <t>Bertek Krunoslav</t>
  </si>
  <si>
    <t>Ećimović Vlatko</t>
  </si>
  <si>
    <t>Beograd</t>
  </si>
  <si>
    <t>M45</t>
  </si>
  <si>
    <t>Dujić Franjo</t>
  </si>
  <si>
    <t>Tremski Igor</t>
  </si>
  <si>
    <t>Raguž Krešimir</t>
  </si>
  <si>
    <t>M50</t>
  </si>
  <si>
    <t>Lavrenčak Robert</t>
  </si>
  <si>
    <t>Rupčić Željko</t>
  </si>
  <si>
    <t>Kinder Ivica</t>
  </si>
  <si>
    <t>M55</t>
  </si>
  <si>
    <t>Zetić Berislav</t>
  </si>
  <si>
    <t>Samac Branimir</t>
  </si>
  <si>
    <t>M60</t>
  </si>
  <si>
    <t>Pukšar Ivan</t>
  </si>
  <si>
    <t>M65</t>
  </si>
  <si>
    <t>M70</t>
  </si>
  <si>
    <t>Endrih Antun</t>
  </si>
  <si>
    <t>Lukač Nikola</t>
  </si>
  <si>
    <t>M75</t>
  </si>
  <si>
    <t>Bogojević Božidar</t>
  </si>
  <si>
    <t>200 M</t>
  </si>
  <si>
    <t>M 35</t>
  </si>
  <si>
    <t>M 40</t>
  </si>
  <si>
    <t>M 45</t>
  </si>
  <si>
    <t>M 50</t>
  </si>
  <si>
    <t>Ledić Kruno</t>
  </si>
  <si>
    <t>M 55</t>
  </si>
  <si>
    <t>M 70</t>
  </si>
  <si>
    <t>400 M</t>
  </si>
  <si>
    <t>Poznanović Branislav</t>
  </si>
  <si>
    <t>800 M</t>
  </si>
  <si>
    <t>Jerončić Renato-Zdenko</t>
  </si>
  <si>
    <t>Graberec Ivan</t>
  </si>
  <si>
    <t>1500 M</t>
  </si>
  <si>
    <t>Mihinjač Goran</t>
  </si>
  <si>
    <t>Košić Krešimir</t>
  </si>
  <si>
    <t>Starešinić Vlado</t>
  </si>
  <si>
    <t>3000 M</t>
  </si>
  <si>
    <t>60 M PREPONE</t>
  </si>
  <si>
    <t>(1,067m)</t>
  </si>
  <si>
    <t>3000 M HODANJE</t>
  </si>
  <si>
    <t>Vis</t>
  </si>
  <si>
    <t>Čamak Franjo</t>
  </si>
  <si>
    <t>Štrk Igor</t>
  </si>
  <si>
    <t>Vrbanc Željko</t>
  </si>
  <si>
    <t>M 65</t>
  </si>
  <si>
    <t>M 75</t>
  </si>
  <si>
    <t>1,12</t>
  </si>
  <si>
    <t>Dalj</t>
  </si>
  <si>
    <t>Radolović Ervin</t>
  </si>
  <si>
    <t>M 60</t>
  </si>
  <si>
    <t>3,96</t>
  </si>
  <si>
    <t>Vučić Stjepan</t>
  </si>
  <si>
    <t>Troskok</t>
  </si>
  <si>
    <t>12,28</t>
  </si>
  <si>
    <t>Bonacci Duje</t>
  </si>
  <si>
    <t>Motka</t>
  </si>
  <si>
    <t>Kugla</t>
  </si>
  <si>
    <t>Brdovčak Dubravko</t>
  </si>
  <si>
    <t>Radešić Ivan</t>
  </si>
  <si>
    <t>Jakobović Damir</t>
  </si>
  <si>
    <t>Ludvig Damir</t>
  </si>
  <si>
    <t>Knez Stipo</t>
  </si>
  <si>
    <t>Marić Mladen</t>
  </si>
  <si>
    <t>M 80</t>
  </si>
  <si>
    <t>M 85</t>
  </si>
  <si>
    <t>Gira</t>
  </si>
  <si>
    <t>M 35 (15,88 kg)</t>
  </si>
  <si>
    <t>M 40 (15,88 kg)</t>
  </si>
  <si>
    <t>M 45 (15,88 kg)</t>
  </si>
  <si>
    <t>M 50 (11,34 kg)</t>
  </si>
  <si>
    <t>M 55 (11,34 kg)</t>
  </si>
  <si>
    <t>M 60 (9,08 kg)</t>
  </si>
  <si>
    <t>M65 (9,08 kg)</t>
  </si>
  <si>
    <t>M 70 (7,26 kg)</t>
  </si>
  <si>
    <t>M80 (5,45 kg)</t>
  </si>
  <si>
    <t>Petoboj</t>
  </si>
  <si>
    <t>Štafete</t>
  </si>
  <si>
    <t>2:26,01</t>
  </si>
  <si>
    <t>Lukač/Starešinić/
Endrih/Poznanović</t>
  </si>
  <si>
    <t>HRVATSKA</t>
  </si>
  <si>
    <t>4 x 200 m</t>
  </si>
  <si>
    <t>4 x 300 m</t>
  </si>
  <si>
    <t>4 x 400 m</t>
  </si>
  <si>
    <t>Balkan relay 800+400+200+100</t>
  </si>
  <si>
    <t>ŽENE</t>
  </si>
  <si>
    <t>60 m prepone</t>
  </si>
  <si>
    <t>W40</t>
  </si>
  <si>
    <t>60 m</t>
  </si>
  <si>
    <t>W 35</t>
  </si>
  <si>
    <t>W 40</t>
  </si>
  <si>
    <t>W 45</t>
  </si>
  <si>
    <t>Šorgić Božica</t>
  </si>
  <si>
    <t>Šarić Sandra</t>
  </si>
  <si>
    <t>W 50</t>
  </si>
  <si>
    <t>Novosel Renata</t>
  </si>
  <si>
    <t>Tokić Dajana</t>
  </si>
  <si>
    <t>W 55</t>
  </si>
  <si>
    <t>W 60</t>
  </si>
  <si>
    <t>Graić Branka</t>
  </si>
  <si>
    <t>Božić Đurđica</t>
  </si>
  <si>
    <t>W 65</t>
  </si>
  <si>
    <t>200 m</t>
  </si>
  <si>
    <t>400 m</t>
  </si>
  <si>
    <t>1500 m</t>
  </si>
  <si>
    <t>Gleđa Helena</t>
  </si>
  <si>
    <t>3000 m</t>
  </si>
  <si>
    <t>Ćulibrk Ljiljana</t>
  </si>
  <si>
    <t>Mrčić Ana</t>
  </si>
  <si>
    <t>W60</t>
  </si>
  <si>
    <t>Lukić Nataša</t>
  </si>
  <si>
    <t>Prskalo Marija</t>
  </si>
  <si>
    <t>W50</t>
  </si>
  <si>
    <t>Grgurić Pajnić Slavica</t>
  </si>
  <si>
    <t>Musulin Vesna</t>
  </si>
  <si>
    <t>W 70</t>
  </si>
  <si>
    <t>W 75</t>
  </si>
  <si>
    <t>W 80</t>
  </si>
  <si>
    <t>PETOBOJ</t>
  </si>
  <si>
    <t>Ime</t>
  </si>
  <si>
    <t>Prezime</t>
  </si>
  <si>
    <t>Milan</t>
  </si>
  <si>
    <t>Abramović</t>
  </si>
  <si>
    <t>Vrginmost</t>
  </si>
  <si>
    <t>Darko</t>
  </si>
  <si>
    <t>Banovak</t>
  </si>
  <si>
    <t>Krunoslav</t>
  </si>
  <si>
    <t>Bertek</t>
  </si>
  <si>
    <t>AK Martin Dugo Selo</t>
  </si>
  <si>
    <t>Božidar</t>
  </si>
  <si>
    <t>Bogojević</t>
  </si>
  <si>
    <t>AK Liburnija</t>
  </si>
  <si>
    <t>Duje</t>
  </si>
  <si>
    <t>Bonacci</t>
  </si>
  <si>
    <t>Dinamo</t>
  </si>
  <si>
    <t>Aleksandar</t>
  </si>
  <si>
    <t>Božić</t>
  </si>
  <si>
    <t>Dubravko</t>
  </si>
  <si>
    <t>Brdovčak</t>
  </si>
  <si>
    <t>Hrvoje</t>
  </si>
  <si>
    <t>Brnić</t>
  </si>
  <si>
    <t>HAVU</t>
  </si>
  <si>
    <t>Nenad</t>
  </si>
  <si>
    <t>Brundić</t>
  </si>
  <si>
    <t>Davor</t>
  </si>
  <si>
    <t>Cindrić</t>
  </si>
  <si>
    <t>Karlovac</t>
  </si>
  <si>
    <t>Franjo</t>
  </si>
  <si>
    <t>Čamak</t>
  </si>
  <si>
    <t>Požega</t>
  </si>
  <si>
    <t>Deodat Krešić</t>
  </si>
  <si>
    <t>Berislav</t>
  </si>
  <si>
    <t>Devčić</t>
  </si>
  <si>
    <t>Velika Gorica</t>
  </si>
  <si>
    <t>Tihomir</t>
  </si>
  <si>
    <t>Dugac</t>
  </si>
  <si>
    <t>Dujić</t>
  </si>
  <si>
    <t>Međimurje</t>
  </si>
  <si>
    <t>Vlatko</t>
  </si>
  <si>
    <t>Ećimović</t>
  </si>
  <si>
    <t>Antun</t>
  </si>
  <si>
    <t>Endrih</t>
  </si>
  <si>
    <t>Siniša</t>
  </si>
  <si>
    <t>Ergotić</t>
  </si>
  <si>
    <t>Eror</t>
  </si>
  <si>
    <t>Vital</t>
  </si>
  <si>
    <t>Jure</t>
  </si>
  <si>
    <t>Filipović</t>
  </si>
  <si>
    <t>Anton</t>
  </si>
  <si>
    <t>Fontana</t>
  </si>
  <si>
    <t>Kvarner</t>
  </si>
  <si>
    <t>Dražen</t>
  </si>
  <si>
    <t>Goić</t>
  </si>
  <si>
    <t>Tomislav</t>
  </si>
  <si>
    <t>Gojkovič</t>
  </si>
  <si>
    <t>Ivan</t>
  </si>
  <si>
    <t>Graberec</t>
  </si>
  <si>
    <t>Zdravko</t>
  </si>
  <si>
    <t>Haubrih</t>
  </si>
  <si>
    <t>Maksimir</t>
  </si>
  <si>
    <t>Želimir</t>
  </si>
  <si>
    <t>Heim</t>
  </si>
  <si>
    <t>Zvonko</t>
  </si>
  <si>
    <t>Horvatić</t>
  </si>
  <si>
    <t>Damir</t>
  </si>
  <si>
    <t>Jakobović</t>
  </si>
  <si>
    <t>Zdenko</t>
  </si>
  <si>
    <t>Jambrešić</t>
  </si>
  <si>
    <t>Marsonija</t>
  </si>
  <si>
    <t>Renato-Zdenko</t>
  </si>
  <si>
    <t>Jerončić</t>
  </si>
  <si>
    <t>Vladimir</t>
  </si>
  <si>
    <t>Junger</t>
  </si>
  <si>
    <t>Juričić</t>
  </si>
  <si>
    <t>Mladost</t>
  </si>
  <si>
    <t>Branko</t>
  </si>
  <si>
    <t>Jurkić</t>
  </si>
  <si>
    <t>Ivica</t>
  </si>
  <si>
    <t>Kinder</t>
  </si>
  <si>
    <t>Martin, Dugo Selo</t>
  </si>
  <si>
    <t>Stipo</t>
  </si>
  <si>
    <t>Knez</t>
  </si>
  <si>
    <t>Krešimir</t>
  </si>
  <si>
    <t>Košić</t>
  </si>
  <si>
    <t>Neven</t>
  </si>
  <si>
    <t>Kovačev</t>
  </si>
  <si>
    <t>Ante</t>
  </si>
  <si>
    <t>Krstić</t>
  </si>
  <si>
    <t>Lajtman</t>
  </si>
  <si>
    <t>Robert</t>
  </si>
  <si>
    <t>Lavrenčak</t>
  </si>
  <si>
    <t>Kruno</t>
  </si>
  <si>
    <t>Ledić</t>
  </si>
  <si>
    <t>Levačić</t>
  </si>
  <si>
    <t>Lončarić</t>
  </si>
  <si>
    <t>Ludvig</t>
  </si>
  <si>
    <t>Nikola</t>
  </si>
  <si>
    <t>Lukač</t>
  </si>
  <si>
    <t>Madecki</t>
  </si>
  <si>
    <t>Fran</t>
  </si>
  <si>
    <t>Malinarić</t>
  </si>
  <si>
    <t>Mandić</t>
  </si>
  <si>
    <t>Hrvatski sokol</t>
  </si>
  <si>
    <t>Mladen</t>
  </si>
  <si>
    <t>Marić</t>
  </si>
  <si>
    <t>AK Kvarner</t>
  </si>
  <si>
    <t>Goran</t>
  </si>
  <si>
    <t>Mihinjač</t>
  </si>
  <si>
    <t>TK Kotoripski begači</t>
  </si>
  <si>
    <t>Miroslav</t>
  </si>
  <si>
    <t>Miletić</t>
  </si>
  <si>
    <t>Milivojević</t>
  </si>
  <si>
    <t>Dragan</t>
  </si>
  <si>
    <t>Nedelkovski</t>
  </si>
  <si>
    <t>Novak</t>
  </si>
  <si>
    <t>Čakovec</t>
  </si>
  <si>
    <t>Boris</t>
  </si>
  <si>
    <t>Ostojić</t>
  </si>
  <si>
    <t>Rajko</t>
  </si>
  <si>
    <t>Pantalon</t>
  </si>
  <si>
    <t>Zadar</t>
  </si>
  <si>
    <t>Pasanec</t>
  </si>
  <si>
    <t>Borislav</t>
  </si>
  <si>
    <t>Perica</t>
  </si>
  <si>
    <t>Pleh</t>
  </si>
  <si>
    <t>Željko</t>
  </si>
  <si>
    <t>Polak</t>
  </si>
  <si>
    <t>Branislav</t>
  </si>
  <si>
    <t>Poznanović</t>
  </si>
  <si>
    <t>Pukšar</t>
  </si>
  <si>
    <t>Pušelj</t>
  </si>
  <si>
    <t>Braco</t>
  </si>
  <si>
    <t>Radeljić</t>
  </si>
  <si>
    <t>Radešić</t>
  </si>
  <si>
    <t>Spektar</t>
  </si>
  <si>
    <t>Ervin</t>
  </si>
  <si>
    <t>Radolović</t>
  </si>
  <si>
    <t>Pula</t>
  </si>
  <si>
    <t>Raguž</t>
  </si>
  <si>
    <t>Ak Ka-Tim Karlovac</t>
  </si>
  <si>
    <t>Rupčić</t>
  </si>
  <si>
    <t>HAAK Mladost</t>
  </si>
  <si>
    <t>Salinger</t>
  </si>
  <si>
    <t>Branimir</t>
  </si>
  <si>
    <t>Samac</t>
  </si>
  <si>
    <t>Drago</t>
  </si>
  <si>
    <t>Siber</t>
  </si>
  <si>
    <t>Smiljanić</t>
  </si>
  <si>
    <t>Sraga</t>
  </si>
  <si>
    <t>Vlado</t>
  </si>
  <si>
    <t>Starešinić</t>
  </si>
  <si>
    <t>Šamukić</t>
  </si>
  <si>
    <t>Šarić</t>
  </si>
  <si>
    <t>Šeremet</t>
  </si>
  <si>
    <t>Šimunić</t>
  </si>
  <si>
    <t>Štefan</t>
  </si>
  <si>
    <t>Igor</t>
  </si>
  <si>
    <t>Štrk</t>
  </si>
  <si>
    <t>Šušnjar</t>
  </si>
  <si>
    <t>Danijel</t>
  </si>
  <si>
    <t>Tadić</t>
  </si>
  <si>
    <t>Tepšić</t>
  </si>
  <si>
    <t>Tremski</t>
  </si>
  <si>
    <t>Križevci</t>
  </si>
  <si>
    <t>Turk</t>
  </si>
  <si>
    <t>Varda</t>
  </si>
  <si>
    <t>Zagreb Ulix</t>
  </si>
  <si>
    <t>Vegše</t>
  </si>
  <si>
    <t>Veić</t>
  </si>
  <si>
    <t>Slavko</t>
  </si>
  <si>
    <t>Vojvodić</t>
  </si>
  <si>
    <t>Vraneša</t>
  </si>
  <si>
    <t>Vrbanc</t>
  </si>
  <si>
    <t>Zoran</t>
  </si>
  <si>
    <t>Vrečko</t>
  </si>
  <si>
    <t>Stjepan</t>
  </si>
  <si>
    <t>Vučić</t>
  </si>
  <si>
    <t>Zetić</t>
  </si>
  <si>
    <t>Slaven</t>
  </si>
  <si>
    <t>Žimbrek</t>
  </si>
  <si>
    <t>Ankica</t>
  </si>
  <si>
    <t>Antolić</t>
  </si>
  <si>
    <t>Milka</t>
  </si>
  <si>
    <t>Babović</t>
  </si>
  <si>
    <t>Đurđica</t>
  </si>
  <si>
    <t>Dragana</t>
  </si>
  <si>
    <t>Ciganović</t>
  </si>
  <si>
    <t>Diana</t>
  </si>
  <si>
    <t>Čaćić</t>
  </si>
  <si>
    <t>Sonja</t>
  </si>
  <si>
    <t>Čulić Došen</t>
  </si>
  <si>
    <t>ASK</t>
  </si>
  <si>
    <t>Ljiljana</t>
  </si>
  <si>
    <t>Ćulibrk</t>
  </si>
  <si>
    <t>Agram</t>
  </si>
  <si>
    <t>Marina</t>
  </si>
  <si>
    <t>Devald Vukušić</t>
  </si>
  <si>
    <t>Senka</t>
  </si>
  <si>
    <t>Frlić Kolovrat</t>
  </si>
  <si>
    <t>Helena</t>
  </si>
  <si>
    <t>Gleđa</t>
  </si>
  <si>
    <t>Dubrovnik</t>
  </si>
  <si>
    <t>Branka</t>
  </si>
  <si>
    <t>Graić</t>
  </si>
  <si>
    <t>Olympionik</t>
  </si>
  <si>
    <t>Slavica</t>
  </si>
  <si>
    <t>Grgurić Pajnić</t>
  </si>
  <si>
    <t>Ana</t>
  </si>
  <si>
    <t>Guštin Dragojević</t>
  </si>
  <si>
    <t>Tim Karlovac</t>
  </si>
  <si>
    <t>Ivona</t>
  </si>
  <si>
    <t>Jerković</t>
  </si>
  <si>
    <t>Jureta</t>
  </si>
  <si>
    <t>Marijana</t>
  </si>
  <si>
    <t>Koprivnjak</t>
  </si>
  <si>
    <t>Nataša</t>
  </si>
  <si>
    <t>Lukić</t>
  </si>
  <si>
    <t>Lana</t>
  </si>
  <si>
    <t>Melita</t>
  </si>
  <si>
    <t>Milivojević Bogatec</t>
  </si>
  <si>
    <t>Mrčić</t>
  </si>
  <si>
    <t>Vesna</t>
  </si>
  <si>
    <t>Musulin</t>
  </si>
  <si>
    <t>Renata</t>
  </si>
  <si>
    <t>Novosel</t>
  </si>
  <si>
    <t>Vlatka</t>
  </si>
  <si>
    <t>Pervan</t>
  </si>
  <si>
    <t>Vilma</t>
  </si>
  <si>
    <t>Pervan Šolc</t>
  </si>
  <si>
    <t>Sandra</t>
  </si>
  <si>
    <t>Privšek</t>
  </si>
  <si>
    <t>Marija</t>
  </si>
  <si>
    <t>Prskalo</t>
  </si>
  <si>
    <t>Ivana</t>
  </si>
  <si>
    <t>Zagreb-Ulix</t>
  </si>
  <si>
    <t>Božica</t>
  </si>
  <si>
    <t>Šorgić</t>
  </si>
  <si>
    <t>Katarina</t>
  </si>
  <si>
    <t>Šporer Tošić</t>
  </si>
  <si>
    <t>Dajana</t>
  </si>
  <si>
    <t>Tokić</t>
  </si>
  <si>
    <t>Jasmina</t>
  </si>
  <si>
    <t>Totman</t>
  </si>
  <si>
    <t>Ksenija</t>
  </si>
  <si>
    <t>Turković</t>
  </si>
  <si>
    <t>Dubravka</t>
  </si>
  <si>
    <t>Zubak</t>
  </si>
  <si>
    <t>Frlić Kolovrat Senka</t>
  </si>
  <si>
    <t>Madrid</t>
  </si>
  <si>
    <t>800 m</t>
  </si>
  <si>
    <t>2;57,88</t>
  </si>
  <si>
    <t>Jerković Ivona</t>
  </si>
  <si>
    <t>Vlahinić Irena</t>
  </si>
  <si>
    <t>Irena</t>
  </si>
  <si>
    <t>Vlahinić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</si>
</sst>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"/>
    <numFmt numFmtId="165" formatCode="mm:ss.00;@"/>
    <numFmt numFmtId="166" formatCode="dd/mm/yyyy;@"/>
    <numFmt numFmtId="167" formatCode="mm:ss.00"/>
    <numFmt numFmtId="168" formatCode="m:ss.00"/>
  </numFmts>
  <fonts count="45" x14ac:knownFonts="1">
    <font>
      <sz val="11"/>
      <color indexed="8"/>
      <name val="Calibri"/>
      <charset val="238"/>
    </font>
    <font>
      <sz val="11"/>
      <color indexed="8"/>
      <name val="Calibri"/>
      <charset val="238"/>
    </font>
    <font>
      <u/>
      <sz val="11"/>
      <color indexed="39"/>
      <name val="Calibri"/>
      <charset val="238"/>
    </font>
    <font>
      <b/>
      <sz val="11"/>
      <color indexed="21"/>
      <name val="Calibri"/>
      <charset val="238"/>
    </font>
    <font>
      <b/>
      <sz val="11"/>
      <color indexed="8"/>
      <name val="Calibri"/>
      <charset val="238"/>
    </font>
    <font>
      <b/>
      <sz val="14"/>
      <color indexed="8"/>
      <name val="Calibri"/>
      <charset val="238"/>
    </font>
    <font>
      <sz val="14"/>
      <color indexed="8"/>
      <name val="Calibri"/>
      <charset val="238"/>
    </font>
    <font>
      <b/>
      <sz val="18"/>
      <color indexed="27"/>
      <name val="Cambria"/>
      <charset val="238"/>
    </font>
    <font>
      <b/>
      <sz val="15"/>
      <color indexed="27"/>
      <name val="Calibri"/>
      <charset val="238"/>
    </font>
    <font>
      <b/>
      <sz val="13"/>
      <color indexed="27"/>
      <name val="Calibri"/>
      <charset val="238"/>
    </font>
    <font>
      <b/>
      <sz val="11"/>
      <color indexed="27"/>
      <name val="Calibri"/>
      <charset val="238"/>
    </font>
    <font>
      <sz val="11"/>
      <color indexed="12"/>
      <name val="Calibri"/>
      <charset val="238"/>
    </font>
    <font>
      <sz val="11"/>
      <color indexed="36"/>
      <name val="Calibri"/>
      <charset val="238"/>
    </font>
    <font>
      <sz val="11"/>
      <color indexed="40"/>
      <name val="Calibri"/>
      <charset val="238"/>
    </font>
    <font>
      <sz val="11"/>
      <color indexed="27"/>
      <name val="Calibri"/>
      <charset val="238"/>
    </font>
    <font>
      <b/>
      <sz val="11"/>
      <color indexed="20"/>
      <name val="Calibri"/>
      <charset val="238"/>
    </font>
    <font>
      <b/>
      <sz val="11"/>
      <color indexed="41"/>
      <name val="Calibri"/>
      <charset val="238"/>
    </font>
    <font>
      <sz val="11"/>
      <color indexed="41"/>
      <name val="Calibri"/>
      <charset val="238"/>
    </font>
    <font>
      <b/>
      <sz val="11"/>
      <color indexed="9"/>
      <name val="Calibri"/>
      <charset val="238"/>
    </font>
    <font>
      <sz val="11"/>
      <color indexed="11"/>
      <name val="Calibri"/>
      <charset val="238"/>
    </font>
    <font>
      <i/>
      <sz val="11"/>
      <color indexed="23"/>
      <name val="Calibri"/>
      <charset val="238"/>
    </font>
    <font>
      <sz val="11"/>
      <color indexed="9"/>
      <name val="Calibri"/>
      <charset val="238"/>
    </font>
    <font>
      <b/>
      <sz val="16"/>
      <color indexed="42"/>
      <name val="Calibri"/>
      <charset val="238"/>
    </font>
    <font>
      <sz val="11"/>
      <color indexed="42"/>
      <name val="Calibri"/>
      <charset val="238"/>
    </font>
    <font>
      <b/>
      <sz val="10"/>
      <color indexed="8"/>
      <name val="Calibri"/>
      <charset val="238"/>
    </font>
    <font>
      <b/>
      <sz val="30"/>
      <color indexed="8"/>
      <name val="Calibri"/>
      <charset val="238"/>
    </font>
    <font>
      <b/>
      <sz val="20"/>
      <color indexed="9"/>
      <name val="Calibri"/>
      <charset val="238"/>
    </font>
    <font>
      <b/>
      <sz val="14"/>
      <color indexed="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u/>
      <sz val="11"/>
      <color indexed="39"/>
      <name val="Calibri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1"/>
      <color indexed="2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65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39"/>
      </patternFill>
    </fill>
    <fill>
      <patternFill patternType="solid">
        <fgColor indexed="48"/>
      </patternFill>
    </fill>
    <fill>
      <patternFill patternType="solid">
        <fgColor indexed="17"/>
      </patternFill>
    </fill>
    <fill>
      <patternFill patternType="solid">
        <fgColor indexed="29"/>
      </patternFill>
    </fill>
    <fill>
      <patternFill patternType="solid">
        <fgColor indexed="49"/>
      </patternFill>
    </fill>
    <fill>
      <patternFill patternType="solid">
        <fgColor indexed="50"/>
      </patternFill>
    </fill>
    <fill>
      <patternFill patternType="solid">
        <fgColor indexed="51"/>
      </patternFill>
    </fill>
    <fill>
      <patternFill patternType="solid">
        <fgColor indexed="48"/>
        <bgColor indexed="47"/>
      </patternFill>
    </fill>
    <fill>
      <patternFill patternType="solid">
        <fgColor indexed="45"/>
        <bgColor indexed="43"/>
      </patternFill>
    </fill>
    <fill>
      <patternFill patternType="solid">
        <fgColor indexed="47"/>
        <bgColor indexed="4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45"/>
      </patternFill>
    </fill>
    <fill>
      <patternFill patternType="solid">
        <fgColor indexed="50"/>
        <bgColor indexed="45"/>
      </patternFill>
    </fill>
    <fill>
      <patternFill patternType="solid">
        <fgColor indexed="47"/>
        <bgColor indexed="45"/>
      </patternFill>
    </fill>
    <fill>
      <patternFill patternType="solid">
        <fgColor indexed="42"/>
        <bgColor indexed="45"/>
      </patternFill>
    </fill>
    <fill>
      <patternFill patternType="solid">
        <fgColor indexed="47"/>
        <bgColor indexed="47"/>
      </patternFill>
    </fill>
    <fill>
      <patternFill patternType="solid">
        <fgColor indexed="50"/>
        <bgColor indexed="47"/>
      </patternFill>
    </fill>
    <fill>
      <patternFill patternType="solid">
        <fgColor indexed="65"/>
        <bgColor indexed="43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0"/>
      </left>
      <right style="double">
        <color indexed="20"/>
      </right>
      <top style="double">
        <color indexed="20"/>
      </top>
      <bottom style="double">
        <color indexed="20"/>
      </bottom>
      <diagonal/>
    </border>
    <border>
      <left/>
      <right/>
      <top/>
      <bottom style="thick">
        <color indexed="39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39"/>
      </bottom>
      <diagonal/>
    </border>
    <border>
      <left/>
      <right/>
      <top/>
      <bottom style="double">
        <color indexed="41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 style="thin">
        <color indexed="39"/>
      </top>
      <bottom style="double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2" borderId="0"/>
    <xf numFmtId="0" fontId="1" fillId="6" borderId="0"/>
    <xf numFmtId="0" fontId="1" fillId="2" borderId="0"/>
    <xf numFmtId="0" fontId="1" fillId="3" borderId="0"/>
    <xf numFmtId="0" fontId="1" fillId="7" borderId="0"/>
    <xf numFmtId="0" fontId="1" fillId="5" borderId="0"/>
    <xf numFmtId="0" fontId="1" fillId="2" borderId="0"/>
    <xf numFmtId="0" fontId="1" fillId="6" borderId="0"/>
    <xf numFmtId="0" fontId="21" fillId="8" borderId="0"/>
    <xf numFmtId="0" fontId="21" fillId="3" borderId="0"/>
    <xf numFmtId="0" fontId="21" fillId="9" borderId="0"/>
    <xf numFmtId="0" fontId="21" fillId="10" borderId="0"/>
    <xf numFmtId="0" fontId="21" fillId="8" borderId="0"/>
    <xf numFmtId="0" fontId="21" fillId="11" borderId="0"/>
    <xf numFmtId="0" fontId="21" fillId="8" borderId="0"/>
    <xf numFmtId="0" fontId="21" fillId="9" borderId="0"/>
    <xf numFmtId="0" fontId="21" fillId="9" borderId="0"/>
    <xf numFmtId="0" fontId="21" fillId="12" borderId="0"/>
    <xf numFmtId="0" fontId="21" fillId="13" borderId="0"/>
    <xf numFmtId="0" fontId="21" fillId="14" borderId="0"/>
    <xf numFmtId="0" fontId="12" fillId="10" borderId="0"/>
    <xf numFmtId="0" fontId="16" fillId="5" borderId="1"/>
    <xf numFmtId="0" fontId="18" fillId="10" borderId="2"/>
    <xf numFmtId="0" fontId="20" fillId="0" borderId="0"/>
    <xf numFmtId="0" fontId="11" fillId="2" borderId="0"/>
    <xf numFmtId="0" fontId="8" fillId="0" borderId="3"/>
    <xf numFmtId="0" fontId="9" fillId="0" borderId="4"/>
    <xf numFmtId="0" fontId="10" fillId="0" borderId="5"/>
    <xf numFmtId="0" fontId="10" fillId="0" borderId="0"/>
    <xf numFmtId="0" fontId="2" fillId="0" borderId="0"/>
    <xf numFmtId="0" fontId="14" fillId="6" borderId="1"/>
    <xf numFmtId="0" fontId="17" fillId="0" borderId="6"/>
    <xf numFmtId="0" fontId="13" fillId="6" borderId="0"/>
    <xf numFmtId="0" fontId="1" fillId="6" borderId="7"/>
    <xf numFmtId="0" fontId="15" fillId="5" borderId="8"/>
    <xf numFmtId="0" fontId="7" fillId="0" borderId="0"/>
    <xf numFmtId="0" fontId="4" fillId="0" borderId="9"/>
    <xf numFmtId="0" fontId="19" fillId="0" borderId="0"/>
  </cellStyleXfs>
  <cellXfs count="227"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34" applyAlignment="1">
      <alignment horizontal="left"/>
    </xf>
    <xf numFmtId="49" fontId="1" fillId="15" borderId="0" xfId="0" applyNumberFormat="1" applyFont="1" applyFill="1" applyAlignment="1">
      <alignment horizontal="left"/>
    </xf>
    <xf numFmtId="2" fontId="3" fillId="16" borderId="10" xfId="0" applyNumberFormat="1" applyFont="1" applyFill="1" applyBorder="1" applyAlignment="1">
      <alignment horizontal="left"/>
    </xf>
    <xf numFmtId="49" fontId="1" fillId="16" borderId="10" xfId="0" applyNumberFormat="1" applyFont="1" applyFill="1" applyBorder="1" applyAlignment="1">
      <alignment horizontal="left"/>
    </xf>
    <xf numFmtId="2" fontId="3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2" fontId="3" fillId="17" borderId="10" xfId="0" applyNumberFormat="1" applyFont="1" applyFill="1" applyBorder="1" applyAlignment="1">
      <alignment horizontal="left"/>
    </xf>
    <xf numFmtId="49" fontId="1" fillId="17" borderId="1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4" fillId="16" borderId="10" xfId="0" applyFont="1" applyFill="1" applyBorder="1" applyAlignment="1">
      <alignment horizontal="left" vertical="center"/>
    </xf>
    <xf numFmtId="0" fontId="1" fillId="16" borderId="10" xfId="0" applyFont="1" applyFill="1" applyBorder="1" applyAlignment="1">
      <alignment horizontal="left" vertical="center"/>
    </xf>
    <xf numFmtId="0" fontId="1" fillId="16" borderId="10" xfId="0" applyFont="1" applyFill="1" applyBorder="1" applyAlignment="1">
      <alignment horizontal="left" vertical="center" wrapText="1"/>
    </xf>
    <xf numFmtId="164" fontId="1" fillId="16" borderId="1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left"/>
    </xf>
    <xf numFmtId="0" fontId="1" fillId="0" borderId="10" xfId="0" applyFont="1" applyBorder="1" applyAlignment="1">
      <alignment horizontal="left" vertical="center"/>
    </xf>
    <xf numFmtId="0" fontId="6" fillId="15" borderId="0" xfId="0" applyFont="1" applyFill="1" applyAlignment="1">
      <alignment horizontal="center" vertical="center"/>
    </xf>
    <xf numFmtId="0" fontId="1" fillId="16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1" fillId="16" borderId="10" xfId="0" applyNumberFormat="1" applyFont="1" applyFill="1" applyBorder="1" applyAlignment="1">
      <alignment horizontal="center" vertical="center"/>
    </xf>
    <xf numFmtId="1" fontId="6" fillId="15" borderId="0" xfId="0" applyNumberFormat="1" applyFont="1" applyFill="1" applyAlignment="1">
      <alignment horizontal="center" vertical="center"/>
    </xf>
    <xf numFmtId="2" fontId="1" fillId="16" borderId="10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center"/>
    </xf>
    <xf numFmtId="0" fontId="4" fillId="18" borderId="11" xfId="0" applyFont="1" applyFill="1" applyBorder="1" applyAlignment="1">
      <alignment horizontal="center"/>
    </xf>
    <xf numFmtId="0" fontId="4" fillId="18" borderId="11" xfId="0" applyFont="1" applyFill="1" applyBorder="1" applyAlignment="1">
      <alignment horizontal="left" wrapText="1"/>
    </xf>
    <xf numFmtId="49" fontId="4" fillId="18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49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49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1" fontId="1" fillId="0" borderId="13" xfId="0" applyNumberFormat="1" applyFont="1" applyBorder="1" applyAlignment="1">
      <alignment horizontal="center"/>
    </xf>
    <xf numFmtId="47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49" fontId="1" fillId="0" borderId="14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49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49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 wrapText="1"/>
    </xf>
    <xf numFmtId="1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wrapText="1"/>
    </xf>
    <xf numFmtId="0" fontId="1" fillId="0" borderId="10" xfId="0" applyFont="1" applyBorder="1"/>
    <xf numFmtId="164" fontId="1" fillId="0" borderId="0" xfId="0" applyNumberFormat="1" applyFont="1" applyAlignment="1">
      <alignment horizontal="center" vertical="center"/>
    </xf>
    <xf numFmtId="1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7" fontId="1" fillId="0" borderId="13" xfId="0" applyNumberFormat="1" applyFont="1" applyBorder="1" applyAlignment="1">
      <alignment horizontal="center" vertical="center"/>
    </xf>
    <xf numFmtId="167" fontId="1" fillId="0" borderId="13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7" fontId="1" fillId="0" borderId="15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47" fontId="1" fillId="0" borderId="15" xfId="0" applyNumberFormat="1" applyFont="1" applyBorder="1" applyAlignment="1">
      <alignment horizontal="center" vertical="center"/>
    </xf>
    <xf numFmtId="167" fontId="1" fillId="0" borderId="1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164" fontId="1" fillId="16" borderId="10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17" borderId="10" xfId="0" applyNumberFormat="1" applyFont="1" applyFill="1" applyBorder="1" applyAlignment="1">
      <alignment horizontal="center"/>
    </xf>
    <xf numFmtId="0" fontId="24" fillId="19" borderId="0" xfId="0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4" fillId="19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21" fillId="20" borderId="0" xfId="0" applyFont="1" applyFill="1" applyAlignment="1">
      <alignment horizontal="left" vertical="center"/>
    </xf>
    <xf numFmtId="0" fontId="21" fillId="20" borderId="0" xfId="0" applyFont="1" applyFill="1" applyAlignment="1">
      <alignment horizontal="center" vertical="center"/>
    </xf>
    <xf numFmtId="0" fontId="26" fillId="21" borderId="17" xfId="0" applyFont="1" applyFill="1" applyBorder="1" applyAlignment="1">
      <alignment horizontal="left" vertical="center"/>
    </xf>
    <xf numFmtId="0" fontId="21" fillId="21" borderId="0" xfId="0" applyFont="1" applyFill="1" applyAlignment="1">
      <alignment horizontal="left" vertical="center"/>
    </xf>
    <xf numFmtId="0" fontId="21" fillId="21" borderId="0" xfId="0" applyFont="1" applyFill="1" applyAlignment="1">
      <alignment horizontal="center" vertical="center"/>
    </xf>
    <xf numFmtId="0" fontId="1" fillId="16" borderId="10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16" borderId="10" xfId="0" applyNumberFormat="1" applyFont="1" applyFill="1" applyBorder="1" applyAlignment="1">
      <alignment horizontal="center" wrapText="1"/>
    </xf>
    <xf numFmtId="0" fontId="1" fillId="17" borderId="10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wrapText="1"/>
    </xf>
    <xf numFmtId="0" fontId="4" fillId="0" borderId="18" xfId="0" applyFont="1" applyBorder="1"/>
    <xf numFmtId="0" fontId="26" fillId="20" borderId="0" xfId="0" applyFont="1" applyFill="1" applyAlignment="1">
      <alignment horizontal="left" vertical="center"/>
    </xf>
    <xf numFmtId="0" fontId="21" fillId="20" borderId="0" xfId="0" applyFont="1" applyFill="1" applyAlignment="1">
      <alignment horizontal="left" vertical="center" wrapText="1"/>
    </xf>
    <xf numFmtId="164" fontId="21" fillId="20" borderId="0" xfId="0" applyNumberFormat="1" applyFont="1" applyFill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1" fillId="21" borderId="0" xfId="0" applyFont="1" applyFill="1" applyAlignment="1" applyProtection="1">
      <alignment horizontal="center" vertical="center"/>
      <protection locked="0"/>
    </xf>
    <xf numFmtId="49" fontId="1" fillId="16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2" fontId="1" fillId="16" borderId="10" xfId="0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17" borderId="10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21" fillId="21" borderId="0" xfId="0" applyFont="1" applyFill="1" applyAlignment="1" applyProtection="1">
      <alignment horizontal="left" vertical="center"/>
      <protection locked="0"/>
    </xf>
    <xf numFmtId="0" fontId="1" fillId="16" borderId="10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2" fontId="1" fillId="16" borderId="10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17" borderId="10" xfId="0" applyFont="1" applyFill="1" applyBorder="1" applyAlignment="1" applyProtection="1">
      <alignment horizontal="left" wrapText="1"/>
      <protection locked="0"/>
    </xf>
    <xf numFmtId="2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 applyAlignment="1" applyProtection="1">
      <alignment horizontal="left" wrapText="1"/>
      <protection locked="0"/>
    </xf>
    <xf numFmtId="164" fontId="1" fillId="0" borderId="0" xfId="0" applyNumberFormat="1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164" fontId="1" fillId="16" borderId="10" xfId="0" applyNumberFormat="1" applyFont="1" applyFill="1" applyBorder="1" applyAlignment="1" applyProtection="1">
      <alignment horizontal="center"/>
      <protection locked="0"/>
    </xf>
    <xf numFmtId="164" fontId="1" fillId="17" borderId="10" xfId="0" applyNumberFormat="1" applyFont="1" applyFill="1" applyBorder="1" applyAlignment="1" applyProtection="1">
      <alignment horizontal="center"/>
      <protection locked="0"/>
    </xf>
    <xf numFmtId="164" fontId="21" fillId="21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25" fillId="0" borderId="0" xfId="0" applyFont="1" applyAlignment="1">
      <alignment horizontal="left" vertical="center"/>
    </xf>
    <xf numFmtId="164" fontId="24" fillId="19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0" fontId="24" fillId="22" borderId="0" xfId="0" applyFont="1" applyFill="1" applyAlignment="1">
      <alignment horizontal="left" vertical="center"/>
    </xf>
    <xf numFmtId="0" fontId="24" fillId="22" borderId="0" xfId="0" applyFont="1" applyFill="1" applyAlignment="1" applyProtection="1">
      <alignment horizontal="center" vertical="center"/>
      <protection locked="0"/>
    </xf>
    <xf numFmtId="0" fontId="24" fillId="22" borderId="0" xfId="0" applyFont="1" applyFill="1" applyAlignment="1">
      <alignment horizontal="center" vertical="center"/>
    </xf>
    <xf numFmtId="49" fontId="1" fillId="23" borderId="0" xfId="0" applyNumberFormat="1" applyFont="1" applyFill="1" applyAlignment="1" applyProtection="1">
      <alignment horizontal="center"/>
      <protection locked="0"/>
    </xf>
    <xf numFmtId="0" fontId="1" fillId="23" borderId="0" xfId="0" applyFont="1" applyFill="1" applyAlignment="1" applyProtection="1">
      <alignment horizontal="left" wrapText="1"/>
      <protection locked="0"/>
    </xf>
    <xf numFmtId="0" fontId="1" fillId="23" borderId="0" xfId="0" applyFont="1" applyFill="1" applyAlignment="1">
      <alignment horizontal="center" wrapText="1"/>
    </xf>
    <xf numFmtId="164" fontId="1" fillId="23" borderId="0" xfId="0" applyNumberFormat="1" applyFont="1" applyFill="1" applyAlignment="1">
      <alignment horizontal="center"/>
    </xf>
    <xf numFmtId="164" fontId="1" fillId="23" borderId="0" xfId="0" applyNumberFormat="1" applyFont="1" applyFill="1" applyAlignment="1" applyProtection="1">
      <alignment horizontal="center"/>
      <protection locked="0"/>
    </xf>
    <xf numFmtId="2" fontId="27" fillId="23" borderId="0" xfId="0" applyNumberFormat="1" applyFont="1" applyFill="1" applyAlignment="1">
      <alignment horizontal="left"/>
    </xf>
    <xf numFmtId="2" fontId="21" fillId="23" borderId="0" xfId="0" applyNumberFormat="1" applyFont="1" applyFill="1" applyAlignment="1" applyProtection="1">
      <alignment horizontal="center"/>
      <protection locked="0"/>
    </xf>
    <xf numFmtId="0" fontId="21" fillId="23" borderId="0" xfId="0" applyFont="1" applyFill="1" applyAlignment="1" applyProtection="1">
      <alignment horizontal="left" wrapText="1"/>
      <protection locked="0"/>
    </xf>
    <xf numFmtId="0" fontId="21" fillId="23" borderId="0" xfId="0" applyFont="1" applyFill="1" applyAlignment="1">
      <alignment horizontal="center" wrapText="1"/>
    </xf>
    <xf numFmtId="164" fontId="21" fillId="23" borderId="0" xfId="0" applyNumberFormat="1" applyFont="1" applyFill="1" applyAlignment="1">
      <alignment horizontal="center"/>
    </xf>
    <xf numFmtId="164" fontId="21" fillId="23" borderId="0" xfId="0" applyNumberFormat="1" applyFont="1" applyFill="1" applyAlignment="1" applyProtection="1">
      <alignment horizontal="center"/>
      <protection locked="0"/>
    </xf>
    <xf numFmtId="49" fontId="21" fillId="23" borderId="0" xfId="0" applyNumberFormat="1" applyFont="1" applyFill="1" applyAlignment="1" applyProtection="1">
      <alignment horizontal="center"/>
      <protection locked="0"/>
    </xf>
    <xf numFmtId="0" fontId="5" fillId="24" borderId="0" xfId="0" applyFont="1" applyFill="1" applyAlignment="1">
      <alignment horizontal="left" vertical="center"/>
    </xf>
    <xf numFmtId="0" fontId="6" fillId="24" borderId="0" xfId="0" applyFont="1" applyFill="1" applyAlignment="1">
      <alignment horizontal="left" vertical="center"/>
    </xf>
    <xf numFmtId="0" fontId="6" fillId="24" borderId="0" xfId="0" applyFont="1" applyFill="1" applyAlignment="1">
      <alignment horizontal="left" vertical="center" wrapText="1"/>
    </xf>
    <xf numFmtId="164" fontId="6" fillId="24" borderId="0" xfId="0" applyNumberFormat="1" applyFont="1" applyFill="1" applyAlignment="1">
      <alignment horizontal="left" vertical="center"/>
    </xf>
    <xf numFmtId="167" fontId="1" fillId="0" borderId="0" xfId="0" applyNumberFormat="1" applyFont="1" applyAlignment="1" applyProtection="1">
      <alignment horizontal="center"/>
      <protection locked="0"/>
    </xf>
    <xf numFmtId="167" fontId="1" fillId="16" borderId="10" xfId="0" applyNumberFormat="1" applyFont="1" applyFill="1" applyBorder="1" applyAlignment="1" applyProtection="1">
      <alignment horizontal="center"/>
      <protection locked="0"/>
    </xf>
    <xf numFmtId="167" fontId="1" fillId="16" borderId="10" xfId="0" applyNumberFormat="1" applyFont="1" applyFill="1" applyBorder="1" applyAlignment="1">
      <alignment horizontal="left" vertical="center"/>
    </xf>
    <xf numFmtId="167" fontId="1" fillId="0" borderId="0" xfId="0" applyNumberFormat="1" applyFont="1" applyAlignment="1">
      <alignment horizontal="left" vertical="center"/>
    </xf>
    <xf numFmtId="2" fontId="3" fillId="25" borderId="0" xfId="0" applyNumberFormat="1" applyFont="1" applyFill="1" applyAlignment="1">
      <alignment horizontal="left" vertical="center"/>
    </xf>
    <xf numFmtId="49" fontId="1" fillId="25" borderId="0" xfId="0" applyNumberFormat="1" applyFont="1" applyFill="1" applyAlignment="1" applyProtection="1">
      <alignment horizontal="center" vertical="center"/>
      <protection locked="0"/>
    </xf>
    <xf numFmtId="49" fontId="1" fillId="25" borderId="0" xfId="0" applyNumberFormat="1" applyFont="1" applyFill="1" applyAlignment="1">
      <alignment horizontal="left" vertical="center"/>
    </xf>
    <xf numFmtId="2" fontId="1" fillId="25" borderId="0" xfId="0" applyNumberFormat="1" applyFont="1" applyFill="1" applyAlignment="1" applyProtection="1">
      <alignment horizontal="center" vertical="center" wrapText="1"/>
      <protection locked="0"/>
    </xf>
    <xf numFmtId="2" fontId="1" fillId="25" borderId="0" xfId="0" applyNumberFormat="1" applyFont="1" applyFill="1" applyAlignment="1">
      <alignment horizontal="center" vertical="center" wrapText="1"/>
    </xf>
    <xf numFmtId="164" fontId="1" fillId="25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8" fontId="1" fillId="0" borderId="0" xfId="0" applyNumberFormat="1" applyFont="1" applyAlignment="1" applyProtection="1">
      <alignment horizontal="center"/>
      <protection locked="0"/>
    </xf>
    <xf numFmtId="168" fontId="1" fillId="16" borderId="10" xfId="0" applyNumberFormat="1" applyFont="1" applyFill="1" applyBorder="1" applyAlignment="1" applyProtection="1">
      <alignment horizontal="center"/>
      <protection locked="0"/>
    </xf>
    <xf numFmtId="0" fontId="6" fillId="24" borderId="0" xfId="0" applyFont="1" applyFill="1" applyAlignment="1">
      <alignment horizontal="center" vertical="center"/>
    </xf>
    <xf numFmtId="0" fontId="1" fillId="16" borderId="10" xfId="0" applyFont="1" applyFill="1" applyBorder="1" applyAlignment="1">
      <alignment horizontal="center" vertical="center" wrapText="1"/>
    </xf>
    <xf numFmtId="164" fontId="21" fillId="20" borderId="0" xfId="0" applyNumberFormat="1" applyFont="1" applyFill="1" applyAlignment="1">
      <alignment horizontal="center" vertical="center"/>
    </xf>
    <xf numFmtId="164" fontId="6" fillId="24" borderId="0" xfId="0" applyNumberFormat="1" applyFont="1" applyFill="1" applyAlignment="1">
      <alignment horizontal="center" vertical="center"/>
    </xf>
    <xf numFmtId="164" fontId="1" fillId="16" borderId="10" xfId="0" applyNumberFormat="1" applyFont="1" applyFill="1" applyBorder="1" applyAlignment="1">
      <alignment horizontal="center" vertical="center"/>
    </xf>
    <xf numFmtId="164" fontId="1" fillId="16" borderId="1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left" vertical="center"/>
    </xf>
    <xf numFmtId="0" fontId="28" fillId="0" borderId="0" xfId="34" applyFont="1" applyAlignment="1">
      <alignment horizontal="left"/>
    </xf>
    <xf numFmtId="0" fontId="29" fillId="0" borderId="0" xfId="34" applyFont="1" applyAlignment="1">
      <alignment horizontal="left"/>
    </xf>
    <xf numFmtId="0" fontId="30" fillId="0" borderId="0" xfId="34" applyFont="1" applyAlignment="1">
      <alignment horizontal="left"/>
    </xf>
    <xf numFmtId="0" fontId="31" fillId="0" borderId="0" xfId="34" applyFont="1" applyAlignment="1">
      <alignment horizontal="left"/>
    </xf>
    <xf numFmtId="0" fontId="32" fillId="0" borderId="0" xfId="34" applyFont="1" applyAlignment="1">
      <alignment horizontal="left"/>
    </xf>
    <xf numFmtId="0" fontId="33" fillId="0" borderId="0" xfId="34" applyFont="1" applyAlignment="1">
      <alignment horizontal="left"/>
    </xf>
    <xf numFmtId="0" fontId="34" fillId="0" borderId="0" xfId="34" applyFont="1" applyAlignment="1">
      <alignment horizontal="left"/>
    </xf>
    <xf numFmtId="0" fontId="35" fillId="0" borderId="0" xfId="34" applyFont="1" applyAlignment="1">
      <alignment horizontal="left"/>
    </xf>
    <xf numFmtId="0" fontId="36" fillId="0" borderId="0" xfId="34" applyFont="1" applyAlignment="1">
      <alignment horizontal="left"/>
    </xf>
    <xf numFmtId="0" fontId="37" fillId="0" borderId="0" xfId="34" applyFont="1" applyAlignment="1">
      <alignment horizontal="left"/>
    </xf>
    <xf numFmtId="0" fontId="38" fillId="0" borderId="0" xfId="34" applyFont="1" applyAlignment="1">
      <alignment horizontal="left"/>
    </xf>
    <xf numFmtId="0" fontId="39" fillId="0" borderId="0" xfId="34" applyFont="1" applyAlignment="1">
      <alignment horizontal="left"/>
    </xf>
    <xf numFmtId="0" fontId="40" fillId="0" borderId="0" xfId="34" applyFont="1" applyAlignment="1">
      <alignment horizontal="left"/>
    </xf>
    <xf numFmtId="0" fontId="41" fillId="0" borderId="0" xfId="34" applyFont="1" applyAlignment="1">
      <alignment horizontal="left"/>
    </xf>
    <xf numFmtId="49" fontId="1" fillId="7" borderId="0" xfId="0" applyNumberFormat="1" applyFont="1" applyFill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3" fillId="24" borderId="0" xfId="0" applyFont="1" applyFill="1" applyAlignment="1">
      <alignment horizontal="left" vertical="center"/>
    </xf>
    <xf numFmtId="167" fontId="42" fillId="0" borderId="0" xfId="0" applyNumberFormat="1" applyFont="1" applyAlignment="1">
      <alignment horizontal="left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2" fontId="44" fillId="16" borderId="10" xfId="0" applyNumberFormat="1" applyFont="1" applyFill="1" applyBorder="1" applyAlignment="1">
      <alignment horizontal="left"/>
    </xf>
    <xf numFmtId="0" fontId="42" fillId="0" borderId="0" xfId="0" applyFont="1" applyAlignment="1" applyProtection="1">
      <alignment horizontal="left" wrapText="1"/>
      <protection locked="0"/>
    </xf>
    <xf numFmtId="0" fontId="42" fillId="0" borderId="0" xfId="0" applyFont="1" applyAlignment="1" applyProtection="1">
      <alignment horizontal="center"/>
      <protection locked="0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eza" xfId="34" builtinId="8"/>
    <cellStyle name="Input" xfId="35"/>
    <cellStyle name="Linked Cell" xfId="36"/>
    <cellStyle name="Neutral" xfId="37"/>
    <cellStyle name="Normalno" xfId="0" builtinId="0"/>
    <cellStyle name="Note" xfId="38"/>
    <cellStyle name="Output" xfId="39"/>
    <cellStyle name="Title" xfId="40"/>
    <cellStyle name="Total" xfId="41"/>
    <cellStyle name="Warning Text" xfId="42"/>
  </cellStyles>
  <dxfs count="16"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  <dxf>
      <fill>
        <patternFill patternType="solid">
          <fgColor indexed="8"/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FF00"/>
      <rgbColor rgb="00FF0000"/>
      <rgbColor rgb="00007F00"/>
      <rgbColor rgb="007F7F00"/>
      <rgbColor rgb="00C0C0C0"/>
      <rgbColor rgb="00E6E6E6"/>
      <rgbColor rgb="00B3B3B3"/>
      <rgbColor rgb="00999999"/>
      <rgbColor rgb="00666666"/>
      <rgbColor rgb="004D4D4D"/>
      <rgbColor rgb="00333333"/>
      <rgbColor rgb="0000CCFF"/>
      <rgbColor rgb="00CCCCCC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9900"/>
      <rgbColor rgb="00FF6600"/>
      <rgbColor rgb="00666699"/>
      <rgbColor rgb="00003366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1043940</xdr:colOff>
      <xdr:row>0</xdr:row>
      <xdr:rowOff>0</xdr:rowOff>
    </xdr:from>
    <xdr:to>
      <xdr:col>4</xdr:col>
      <xdr:colOff>411480</xdr:colOff>
      <xdr:row>0</xdr:row>
      <xdr:rowOff>1440180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BAAAD5CF-72B2-450D-915A-4CB95CBE83CC}"/>
            </a:ext>
          </a:extLst>
        </xdr:cNvPr>
        <xdr:cNvPicPr>
          <a:picLocks noRot="1" noChangeAspect="1"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0"/>
          <a:ext cx="2819400" cy="14401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1043940</xdr:colOff>
      <xdr:row>0</xdr:row>
      <xdr:rowOff>0</xdr:rowOff>
    </xdr:from>
    <xdr:to>
      <xdr:col>4</xdr:col>
      <xdr:colOff>411480</xdr:colOff>
      <xdr:row>0</xdr:row>
      <xdr:rowOff>1440180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56438511-11F8-4EDE-A775-8B5A8C287736}"/>
            </a:ext>
          </a:extLst>
        </xdr:cNvPr>
        <xdr:cNvPicPr>
          <a:picLocks noRot="1" noChangeAspect="1"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0"/>
          <a:ext cx="2819400" cy="14401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8"/>
  <sheetViews>
    <sheetView topLeftCell="A59" workbookViewId="0">
      <selection activeCell="A69" sqref="A69"/>
    </sheetView>
  </sheetViews>
  <sheetFormatPr defaultColWidth="8.6640625" defaultRowHeight="14.4" x14ac:dyDescent="0.3"/>
  <cols>
    <col min="1" max="1" width="8.6640625" style="23" bestFit="1" customWidth="1"/>
    <col min="2" max="2" width="27.44140625" style="3" bestFit="1" customWidth="1"/>
    <col min="3" max="3" width="7.5546875" style="34" bestFit="1" customWidth="1"/>
    <col min="4" max="4" width="15.33203125" style="23" bestFit="1" customWidth="1"/>
    <col min="5" max="5" width="15.5546875" style="34" bestFit="1" customWidth="1"/>
    <col min="6" max="6" width="14.5546875" style="23" bestFit="1" customWidth="1"/>
    <col min="7" max="7" width="18.6640625" style="1" hidden="1" bestFit="1" customWidth="1"/>
    <col min="10" max="17" width="8.88671875" style="1" hidden="1" bestFit="1" customWidth="1"/>
    <col min="18" max="18" width="8.6640625" style="23" hidden="1" bestFit="1" customWidth="1"/>
    <col min="19" max="256" width="8.6640625" style="1" bestFit="1" customWidth="1"/>
  </cols>
  <sheetData>
    <row r="1" spans="1:18" ht="130.94999999999999" customHeight="1" x14ac:dyDescent="0.3"/>
    <row r="2" spans="1:18" ht="21" x14ac:dyDescent="0.4">
      <c r="A2" s="216" t="s">
        <v>0</v>
      </c>
      <c r="B2" s="217"/>
      <c r="C2" s="217"/>
      <c r="D2" s="217"/>
      <c r="E2" s="217"/>
      <c r="F2" s="217"/>
    </row>
    <row r="4" spans="1:18" x14ac:dyDescent="0.3">
      <c r="A4" s="35" t="s">
        <v>1</v>
      </c>
      <c r="B4" s="36" t="s">
        <v>2</v>
      </c>
      <c r="C4" s="37" t="s">
        <v>3</v>
      </c>
      <c r="D4" s="35" t="s">
        <v>4</v>
      </c>
      <c r="E4" s="37" t="s">
        <v>5</v>
      </c>
      <c r="F4" s="35" t="s">
        <v>6</v>
      </c>
      <c r="H4" s="1"/>
      <c r="I4" s="1"/>
    </row>
    <row r="5" spans="1:18" ht="15" customHeight="1" x14ac:dyDescent="0.3">
      <c r="A5" s="38">
        <v>1</v>
      </c>
      <c r="B5" s="39"/>
      <c r="C5" s="40"/>
      <c r="D5" s="41"/>
      <c r="E5" s="40"/>
      <c r="F5" s="42"/>
      <c r="G5" s="1" t="s">
        <v>7</v>
      </c>
      <c r="H5" s="1"/>
      <c r="I5" s="1"/>
      <c r="J5" s="201" t="s">
        <v>8</v>
      </c>
      <c r="L5" s="202" t="s">
        <v>9</v>
      </c>
    </row>
    <row r="6" spans="1:18" ht="15" customHeight="1" x14ac:dyDescent="0.3">
      <c r="A6" s="43">
        <f t="shared" ref="A6:A37" si="0">A5+1</f>
        <v>2</v>
      </c>
      <c r="B6" s="44"/>
      <c r="C6" s="45"/>
      <c r="D6" s="46"/>
      <c r="E6" s="45"/>
      <c r="F6" s="47"/>
      <c r="G6" s="1" t="s">
        <v>10</v>
      </c>
      <c r="H6" s="1"/>
      <c r="I6" s="1"/>
      <c r="R6" s="23" t="e">
        <f>DATEDIF(F6,#REF!,"y")</f>
        <v>#REF!</v>
      </c>
    </row>
    <row r="7" spans="1:18" ht="15" customHeight="1" x14ac:dyDescent="0.3">
      <c r="A7" s="43">
        <f t="shared" si="0"/>
        <v>3</v>
      </c>
      <c r="B7" s="44"/>
      <c r="C7" s="45"/>
      <c r="D7" s="46"/>
      <c r="E7" s="45"/>
      <c r="F7" s="47"/>
      <c r="G7" s="1" t="s">
        <v>11</v>
      </c>
      <c r="H7" s="1"/>
      <c r="I7" s="1"/>
      <c r="R7" s="23" t="e">
        <f>DATEDIF(F7,#REF!,"y")</f>
        <v>#REF!</v>
      </c>
    </row>
    <row r="8" spans="1:18" ht="15" customHeight="1" x14ac:dyDescent="0.3">
      <c r="A8" s="43">
        <f t="shared" si="0"/>
        <v>4</v>
      </c>
      <c r="B8" s="44"/>
      <c r="C8" s="45"/>
      <c r="D8" s="46"/>
      <c r="E8" s="45"/>
      <c r="F8" s="47"/>
      <c r="G8" s="1" t="s">
        <v>7</v>
      </c>
      <c r="H8" s="1"/>
      <c r="I8" s="1"/>
      <c r="R8" s="23" t="e">
        <f>DATEDIF(F8,#REF!,"y")</f>
        <v>#REF!</v>
      </c>
    </row>
    <row r="9" spans="1:18" ht="15" customHeight="1" x14ac:dyDescent="0.3">
      <c r="A9" s="43">
        <f t="shared" si="0"/>
        <v>5</v>
      </c>
      <c r="B9" s="48"/>
      <c r="C9" s="45"/>
      <c r="D9" s="46"/>
      <c r="E9" s="45"/>
      <c r="F9" s="47"/>
      <c r="G9" s="1" t="s">
        <v>12</v>
      </c>
      <c r="H9" s="1"/>
      <c r="I9" s="1"/>
      <c r="R9" s="23" t="e">
        <f>DATEDIF(F9,#REF!,"y")</f>
        <v>#REF!</v>
      </c>
    </row>
    <row r="10" spans="1:18" ht="15" customHeight="1" x14ac:dyDescent="0.3">
      <c r="A10" s="43">
        <f t="shared" si="0"/>
        <v>6</v>
      </c>
      <c r="B10" s="44"/>
      <c r="C10" s="45"/>
      <c r="D10" s="46"/>
      <c r="E10" s="45"/>
      <c r="F10" s="47"/>
      <c r="G10" s="1" t="s">
        <v>13</v>
      </c>
      <c r="H10" s="1"/>
      <c r="I10" s="1"/>
    </row>
    <row r="11" spans="1:18" ht="15" customHeight="1" x14ac:dyDescent="0.3">
      <c r="A11" s="43">
        <f t="shared" si="0"/>
        <v>7</v>
      </c>
      <c r="B11" s="44"/>
      <c r="C11" s="45"/>
      <c r="D11" s="46"/>
      <c r="E11" s="45"/>
      <c r="F11" s="47"/>
      <c r="G11" s="11" t="s">
        <v>14</v>
      </c>
      <c r="H11" s="1"/>
      <c r="I11" s="1"/>
    </row>
    <row r="12" spans="1:18" ht="15" customHeight="1" x14ac:dyDescent="0.3">
      <c r="A12" s="43">
        <f t="shared" si="0"/>
        <v>8</v>
      </c>
      <c r="B12" s="48"/>
      <c r="C12" s="45"/>
      <c r="D12" s="46"/>
      <c r="E12" s="45"/>
      <c r="F12" s="47"/>
      <c r="G12" s="1" t="s">
        <v>15</v>
      </c>
      <c r="H12" s="1"/>
      <c r="I12" s="1"/>
      <c r="R12" s="23" t="e">
        <f>DATEDIF(F12,#REF!,"y")</f>
        <v>#REF!</v>
      </c>
    </row>
    <row r="13" spans="1:18" ht="15" customHeight="1" x14ac:dyDescent="0.3">
      <c r="A13" s="43">
        <f t="shared" si="0"/>
        <v>9</v>
      </c>
      <c r="B13" s="44"/>
      <c r="C13" s="45"/>
      <c r="D13" s="46"/>
      <c r="E13" s="45"/>
      <c r="F13" s="47"/>
      <c r="G13" s="1" t="s">
        <v>16</v>
      </c>
      <c r="H13" s="1"/>
      <c r="I13" s="1"/>
    </row>
    <row r="14" spans="1:18" ht="15" customHeight="1" x14ac:dyDescent="0.3">
      <c r="A14" s="61">
        <f t="shared" si="0"/>
        <v>10</v>
      </c>
      <c r="B14" s="62"/>
      <c r="C14" s="63"/>
      <c r="D14" s="64"/>
      <c r="E14" s="63"/>
      <c r="F14" s="65"/>
      <c r="G14" s="1" t="s">
        <v>17</v>
      </c>
      <c r="H14" s="1"/>
      <c r="I14" s="1"/>
      <c r="R14" s="23" t="e">
        <f>DATEDIF(F14,#REF!,"y")</f>
        <v>#REF!</v>
      </c>
    </row>
    <row r="15" spans="1:18" ht="15" customHeight="1" x14ac:dyDescent="0.3">
      <c r="A15" s="56">
        <f t="shared" si="0"/>
        <v>11</v>
      </c>
      <c r="B15" s="57"/>
      <c r="C15" s="58"/>
      <c r="D15" s="59"/>
      <c r="E15" s="58"/>
      <c r="F15" s="60"/>
      <c r="G15" s="1" t="s">
        <v>18</v>
      </c>
      <c r="H15" s="1"/>
      <c r="I15" s="1"/>
    </row>
    <row r="16" spans="1:18" ht="15" customHeight="1" x14ac:dyDescent="0.3">
      <c r="A16" s="43">
        <f t="shared" si="0"/>
        <v>12</v>
      </c>
      <c r="B16" s="48"/>
      <c r="C16" s="45"/>
      <c r="D16" s="46"/>
      <c r="E16" s="45"/>
      <c r="F16" s="47"/>
      <c r="G16" s="1" t="s">
        <v>19</v>
      </c>
      <c r="H16" s="1"/>
      <c r="I16" s="1"/>
    </row>
    <row r="17" spans="1:18" ht="15" customHeight="1" x14ac:dyDescent="0.3">
      <c r="A17" s="43">
        <f t="shared" si="0"/>
        <v>13</v>
      </c>
      <c r="B17" s="44"/>
      <c r="C17" s="45"/>
      <c r="D17" s="46"/>
      <c r="E17" s="45"/>
      <c r="F17" s="47"/>
      <c r="G17" s="1" t="s">
        <v>17</v>
      </c>
      <c r="H17" s="1"/>
      <c r="I17" s="1"/>
    </row>
    <row r="18" spans="1:18" ht="15" customHeight="1" x14ac:dyDescent="0.3">
      <c r="A18" s="43">
        <f t="shared" si="0"/>
        <v>14</v>
      </c>
      <c r="B18" s="48"/>
      <c r="C18" s="45"/>
      <c r="D18" s="46"/>
      <c r="E18" s="45"/>
      <c r="F18" s="47"/>
      <c r="G18" s="1" t="s">
        <v>20</v>
      </c>
      <c r="H18" s="1"/>
      <c r="I18" s="1"/>
    </row>
    <row r="19" spans="1:18" ht="15" customHeight="1" x14ac:dyDescent="0.3">
      <c r="A19" s="43">
        <f t="shared" si="0"/>
        <v>15</v>
      </c>
      <c r="B19" s="44"/>
      <c r="C19" s="45"/>
      <c r="D19" s="46"/>
      <c r="E19" s="45"/>
      <c r="F19" s="47"/>
      <c r="G19" s="1" t="s">
        <v>7</v>
      </c>
      <c r="H19" s="1"/>
      <c r="I19" s="1"/>
    </row>
    <row r="20" spans="1:18" ht="15" customHeight="1" x14ac:dyDescent="0.3">
      <c r="A20" s="43">
        <f t="shared" si="0"/>
        <v>16</v>
      </c>
      <c r="B20" s="48"/>
      <c r="C20" s="45"/>
      <c r="D20" s="46"/>
      <c r="E20" s="45"/>
      <c r="F20" s="47"/>
      <c r="G20" s="1" t="s">
        <v>21</v>
      </c>
      <c r="H20" s="1"/>
      <c r="I20" s="1"/>
    </row>
    <row r="21" spans="1:18" ht="15" customHeight="1" x14ac:dyDescent="0.3">
      <c r="A21" s="43">
        <f t="shared" si="0"/>
        <v>17</v>
      </c>
      <c r="B21" s="44"/>
      <c r="C21" s="45"/>
      <c r="D21" s="46"/>
      <c r="E21" s="45"/>
      <c r="F21" s="47"/>
      <c r="G21" s="1" t="s">
        <v>22</v>
      </c>
      <c r="H21" s="1"/>
      <c r="I21" s="1"/>
      <c r="R21" s="23" t="e">
        <f>DATEDIF(F21,#REF!,"y")</f>
        <v>#REF!</v>
      </c>
    </row>
    <row r="22" spans="1:18" ht="15" customHeight="1" x14ac:dyDescent="0.3">
      <c r="A22" s="43">
        <f t="shared" si="0"/>
        <v>18</v>
      </c>
      <c r="B22" s="48"/>
      <c r="C22" s="45"/>
      <c r="D22" s="46"/>
      <c r="E22" s="45"/>
      <c r="F22" s="47"/>
      <c r="G22" s="1" t="s">
        <v>23</v>
      </c>
      <c r="H22" s="1"/>
      <c r="I22" s="1"/>
      <c r="R22" s="23" t="e">
        <f>DATEDIF(F22,#REF!,"y")</f>
        <v>#REF!</v>
      </c>
    </row>
    <row r="23" spans="1:18" ht="15" customHeight="1" x14ac:dyDescent="0.3">
      <c r="A23" s="43">
        <f t="shared" si="0"/>
        <v>19</v>
      </c>
      <c r="B23" s="44"/>
      <c r="C23" s="45"/>
      <c r="D23" s="46"/>
      <c r="E23" s="45"/>
      <c r="F23" s="47"/>
      <c r="G23" s="1" t="s">
        <v>18</v>
      </c>
      <c r="H23" s="1"/>
      <c r="I23" s="1"/>
    </row>
    <row r="24" spans="1:18" ht="15" customHeight="1" x14ac:dyDescent="0.3">
      <c r="A24" s="61">
        <f t="shared" si="0"/>
        <v>20</v>
      </c>
      <c r="B24" s="62"/>
      <c r="C24" s="63"/>
      <c r="D24" s="64"/>
      <c r="E24" s="63"/>
      <c r="F24" s="65"/>
      <c r="G24" s="1" t="s">
        <v>10</v>
      </c>
      <c r="H24" s="1"/>
      <c r="I24" s="1"/>
      <c r="R24" s="23" t="e">
        <f>DATEDIF(F24,#REF!,"y")</f>
        <v>#REF!</v>
      </c>
    </row>
    <row r="25" spans="1:18" ht="15" customHeight="1" x14ac:dyDescent="0.3">
      <c r="A25" s="56">
        <f t="shared" si="0"/>
        <v>21</v>
      </c>
      <c r="B25" s="57"/>
      <c r="C25" s="58"/>
      <c r="D25" s="59"/>
      <c r="E25" s="58"/>
      <c r="F25" s="60"/>
      <c r="G25" s="1" t="s">
        <v>17</v>
      </c>
      <c r="H25" s="1"/>
      <c r="I25" s="1"/>
      <c r="R25" s="23" t="e">
        <f>DATEDIF(F25,#REF!,"y")</f>
        <v>#REF!</v>
      </c>
    </row>
    <row r="26" spans="1:18" ht="15" customHeight="1" x14ac:dyDescent="0.3">
      <c r="A26" s="43">
        <f t="shared" si="0"/>
        <v>22</v>
      </c>
      <c r="B26" s="48"/>
      <c r="C26" s="45"/>
      <c r="D26" s="46"/>
      <c r="E26" s="45"/>
      <c r="F26" s="47"/>
      <c r="G26" s="1" t="s">
        <v>18</v>
      </c>
      <c r="H26" s="1"/>
      <c r="I26" s="1"/>
    </row>
    <row r="27" spans="1:18" ht="15" customHeight="1" x14ac:dyDescent="0.3">
      <c r="A27" s="43">
        <f t="shared" si="0"/>
        <v>23</v>
      </c>
      <c r="B27" s="48"/>
      <c r="C27" s="45"/>
      <c r="D27" s="46"/>
      <c r="E27" s="45"/>
      <c r="F27" s="47"/>
      <c r="G27" s="1" t="s">
        <v>7</v>
      </c>
      <c r="H27" s="1"/>
      <c r="I27" s="1"/>
      <c r="R27" s="23" t="e">
        <f>DATEDIF(F27,#REF!,"y")</f>
        <v>#REF!</v>
      </c>
    </row>
    <row r="28" spans="1:18" ht="15" customHeight="1" x14ac:dyDescent="0.3">
      <c r="A28" s="43">
        <f t="shared" si="0"/>
        <v>24</v>
      </c>
      <c r="B28" s="44"/>
      <c r="C28" s="45"/>
      <c r="D28" s="46"/>
      <c r="E28" s="45"/>
      <c r="F28" s="47"/>
      <c r="G28" s="1" t="s">
        <v>24</v>
      </c>
      <c r="H28" s="1"/>
      <c r="I28" s="1"/>
      <c r="R28" s="23" t="e">
        <f>DATEDIF(F28,#REF!,"y")</f>
        <v>#REF!</v>
      </c>
    </row>
    <row r="29" spans="1:18" ht="15" customHeight="1" x14ac:dyDescent="0.3">
      <c r="A29" s="43">
        <f t="shared" si="0"/>
        <v>25</v>
      </c>
      <c r="B29" s="44"/>
      <c r="C29" s="45"/>
      <c r="D29" s="46"/>
      <c r="E29" s="45"/>
      <c r="F29" s="47"/>
      <c r="G29" s="1" t="s">
        <v>18</v>
      </c>
      <c r="H29" s="1"/>
      <c r="I29" s="1"/>
    </row>
    <row r="30" spans="1:18" ht="15" customHeight="1" x14ac:dyDescent="0.3">
      <c r="A30" s="43">
        <f t="shared" si="0"/>
        <v>26</v>
      </c>
      <c r="B30" s="48"/>
      <c r="C30" s="45"/>
      <c r="D30" s="46"/>
      <c r="E30" s="45"/>
      <c r="F30" s="47"/>
      <c r="G30" s="1" t="s">
        <v>25</v>
      </c>
      <c r="H30" s="1"/>
      <c r="I30" s="1"/>
      <c r="R30" s="23" t="e">
        <f>DATEDIF(F30,#REF!,"y")</f>
        <v>#REF!</v>
      </c>
    </row>
    <row r="31" spans="1:18" ht="15" customHeight="1" x14ac:dyDescent="0.3">
      <c r="A31" s="43">
        <f t="shared" si="0"/>
        <v>27</v>
      </c>
      <c r="B31" s="44"/>
      <c r="C31" s="45"/>
      <c r="D31" s="46"/>
      <c r="E31" s="45"/>
      <c r="F31" s="47"/>
      <c r="G31" s="1" t="s">
        <v>18</v>
      </c>
      <c r="H31" s="1"/>
      <c r="I31" s="1"/>
    </row>
    <row r="32" spans="1:18" ht="15" customHeight="1" x14ac:dyDescent="0.3">
      <c r="A32" s="43">
        <f t="shared" si="0"/>
        <v>28</v>
      </c>
      <c r="B32" s="44"/>
      <c r="C32" s="45"/>
      <c r="D32" s="46"/>
      <c r="E32" s="45"/>
      <c r="F32" s="47"/>
      <c r="G32" s="1" t="s">
        <v>26</v>
      </c>
      <c r="H32" s="1"/>
      <c r="I32" s="1"/>
    </row>
    <row r="33" spans="1:18" ht="15" customHeight="1" x14ac:dyDescent="0.3">
      <c r="A33" s="43">
        <f t="shared" si="0"/>
        <v>29</v>
      </c>
      <c r="B33" s="48"/>
      <c r="C33" s="45"/>
      <c r="D33" s="46"/>
      <c r="E33" s="45"/>
      <c r="F33" s="47"/>
      <c r="G33" s="1" t="s">
        <v>27</v>
      </c>
      <c r="H33" s="1"/>
      <c r="I33" s="1"/>
      <c r="R33" s="23" t="e">
        <f>DATEDIF(F33,#REF!,"y")</f>
        <v>#REF!</v>
      </c>
    </row>
    <row r="34" spans="1:18" ht="15" customHeight="1" x14ac:dyDescent="0.3">
      <c r="A34" s="61">
        <f t="shared" si="0"/>
        <v>30</v>
      </c>
      <c r="B34" s="62"/>
      <c r="C34" s="67"/>
      <c r="D34" s="64"/>
      <c r="E34" s="68"/>
      <c r="F34" s="65"/>
      <c r="G34" s="1" t="s">
        <v>7</v>
      </c>
      <c r="H34" s="1"/>
      <c r="I34" s="1"/>
    </row>
    <row r="35" spans="1:18" ht="15" customHeight="1" x14ac:dyDescent="0.3">
      <c r="A35" s="56">
        <f t="shared" si="0"/>
        <v>31</v>
      </c>
      <c r="B35" s="66"/>
      <c r="C35" s="58"/>
      <c r="D35" s="59"/>
      <c r="E35" s="58"/>
      <c r="F35" s="60"/>
      <c r="G35" s="1" t="s">
        <v>7</v>
      </c>
      <c r="H35" s="1"/>
      <c r="I35" s="1"/>
    </row>
    <row r="36" spans="1:18" ht="15" customHeight="1" x14ac:dyDescent="0.3">
      <c r="A36" s="43">
        <f t="shared" si="0"/>
        <v>32</v>
      </c>
      <c r="B36" s="44"/>
      <c r="C36" s="49"/>
      <c r="D36" s="46"/>
      <c r="E36" s="50"/>
      <c r="F36" s="47"/>
      <c r="G36" s="1" t="s">
        <v>28</v>
      </c>
      <c r="H36" s="1"/>
      <c r="I36" s="1"/>
    </row>
    <row r="37" spans="1:18" ht="15" customHeight="1" x14ac:dyDescent="0.3">
      <c r="A37" s="43">
        <f t="shared" si="0"/>
        <v>33</v>
      </c>
      <c r="B37" s="44"/>
      <c r="C37" s="45"/>
      <c r="D37" s="46"/>
      <c r="E37" s="45"/>
      <c r="F37" s="47"/>
      <c r="G37" s="1" t="s">
        <v>29</v>
      </c>
      <c r="H37" s="1"/>
      <c r="I37" s="1"/>
    </row>
    <row r="38" spans="1:18" ht="15" customHeight="1" x14ac:dyDescent="0.3">
      <c r="A38" s="43">
        <f t="shared" ref="A38:A69" si="1">A37+1</f>
        <v>34</v>
      </c>
      <c r="B38" s="44"/>
      <c r="C38" s="45"/>
      <c r="D38" s="46"/>
      <c r="E38" s="45"/>
      <c r="F38" s="47"/>
      <c r="G38" s="1" t="s">
        <v>28</v>
      </c>
      <c r="H38" s="1"/>
      <c r="I38" s="1"/>
    </row>
    <row r="39" spans="1:18" ht="15" customHeight="1" x14ac:dyDescent="0.3">
      <c r="A39" s="43">
        <f t="shared" si="1"/>
        <v>35</v>
      </c>
      <c r="B39" s="44"/>
      <c r="C39" s="45"/>
      <c r="D39" s="46"/>
      <c r="E39" s="45"/>
      <c r="F39" s="47"/>
      <c r="G39" s="1" t="s">
        <v>30</v>
      </c>
      <c r="H39" s="1"/>
      <c r="I39" s="1"/>
      <c r="R39" s="23" t="e">
        <f>DATEDIF(F39,#REF!,"y")</f>
        <v>#REF!</v>
      </c>
    </row>
    <row r="40" spans="1:18" ht="15" customHeight="1" x14ac:dyDescent="0.3">
      <c r="A40" s="43">
        <f t="shared" si="1"/>
        <v>36</v>
      </c>
      <c r="B40" s="48"/>
      <c r="C40" s="45"/>
      <c r="D40" s="46"/>
      <c r="E40" s="45"/>
      <c r="F40" s="47"/>
      <c r="G40" s="1" t="s">
        <v>18</v>
      </c>
      <c r="H40" s="1"/>
      <c r="I40" s="1"/>
      <c r="R40" s="23" t="e">
        <f>DATEDIF(F40,#REF!,"y")</f>
        <v>#REF!</v>
      </c>
    </row>
    <row r="41" spans="1:18" ht="15" customHeight="1" x14ac:dyDescent="0.3">
      <c r="A41" s="43">
        <f t="shared" si="1"/>
        <v>37</v>
      </c>
      <c r="B41" s="44"/>
      <c r="C41" s="45"/>
      <c r="D41" s="46"/>
      <c r="E41" s="45"/>
      <c r="F41" s="47"/>
      <c r="G41" s="1" t="s">
        <v>31</v>
      </c>
      <c r="H41" s="1"/>
      <c r="I41" s="1"/>
    </row>
    <row r="42" spans="1:18" ht="15" customHeight="1" x14ac:dyDescent="0.3">
      <c r="A42" s="43">
        <f t="shared" si="1"/>
        <v>38</v>
      </c>
      <c r="B42" s="48"/>
      <c r="C42" s="45"/>
      <c r="D42" s="46"/>
      <c r="E42" s="45"/>
      <c r="F42" s="47"/>
      <c r="G42" s="1" t="s">
        <v>18</v>
      </c>
      <c r="H42" s="1"/>
      <c r="I42" s="1"/>
      <c r="R42" s="23" t="e">
        <f>DATEDIF(F42,#REF!,"y")</f>
        <v>#REF!</v>
      </c>
    </row>
    <row r="43" spans="1:18" ht="15" customHeight="1" x14ac:dyDescent="0.3">
      <c r="A43" s="43">
        <f t="shared" si="1"/>
        <v>39</v>
      </c>
      <c r="B43" s="48"/>
      <c r="C43" s="45"/>
      <c r="D43" s="46"/>
      <c r="E43" s="45"/>
      <c r="F43" s="47"/>
      <c r="G43" s="1" t="s">
        <v>18</v>
      </c>
      <c r="H43" s="1"/>
      <c r="I43" s="1"/>
    </row>
    <row r="44" spans="1:18" ht="15" customHeight="1" x14ac:dyDescent="0.3">
      <c r="A44" s="61">
        <f t="shared" si="1"/>
        <v>40</v>
      </c>
      <c r="B44" s="62"/>
      <c r="C44" s="63"/>
      <c r="D44" s="64"/>
      <c r="E44" s="63"/>
      <c r="F44" s="65"/>
      <c r="G44" s="1" t="s">
        <v>31</v>
      </c>
      <c r="H44" s="1"/>
      <c r="I44" s="1"/>
    </row>
    <row r="45" spans="1:18" ht="15" customHeight="1" x14ac:dyDescent="0.3">
      <c r="A45" s="56">
        <f t="shared" si="1"/>
        <v>41</v>
      </c>
      <c r="B45" s="66"/>
      <c r="C45" s="58"/>
      <c r="D45" s="59"/>
      <c r="E45" s="58"/>
      <c r="F45" s="60"/>
      <c r="G45" s="1" t="s">
        <v>18</v>
      </c>
      <c r="H45" s="1"/>
      <c r="I45" s="1"/>
      <c r="R45" s="23" t="e">
        <f>DATEDIF(F45,#REF!,"y")</f>
        <v>#REF!</v>
      </c>
    </row>
    <row r="46" spans="1:18" ht="15" customHeight="1" x14ac:dyDescent="0.3">
      <c r="A46" s="43">
        <f t="shared" si="1"/>
        <v>42</v>
      </c>
      <c r="B46" s="44"/>
      <c r="C46" s="45"/>
      <c r="D46" s="46"/>
      <c r="E46" s="45"/>
      <c r="F46" s="47"/>
      <c r="G46" s="1" t="s">
        <v>18</v>
      </c>
      <c r="H46" s="1"/>
      <c r="I46" s="1"/>
      <c r="R46" s="23" t="e">
        <f>DATEDIF(F46,#REF!,"y")</f>
        <v>#REF!</v>
      </c>
    </row>
    <row r="47" spans="1:18" ht="15" customHeight="1" x14ac:dyDescent="0.3">
      <c r="A47" s="43">
        <f t="shared" si="1"/>
        <v>43</v>
      </c>
      <c r="B47" s="44"/>
      <c r="C47" s="45"/>
      <c r="D47" s="46"/>
      <c r="E47" s="45"/>
      <c r="F47" s="47"/>
      <c r="G47" s="1" t="s">
        <v>32</v>
      </c>
      <c r="H47" s="1"/>
      <c r="I47" s="1"/>
    </row>
    <row r="48" spans="1:18" ht="15" customHeight="1" x14ac:dyDescent="0.3">
      <c r="A48" s="43">
        <f t="shared" si="1"/>
        <v>44</v>
      </c>
      <c r="B48" s="44"/>
      <c r="C48" s="45"/>
      <c r="D48" s="46"/>
      <c r="E48" s="45"/>
      <c r="F48" s="47"/>
      <c r="G48" s="1" t="s">
        <v>19</v>
      </c>
      <c r="H48" s="1"/>
      <c r="I48" s="1"/>
    </row>
    <row r="49" spans="1:18" ht="15" customHeight="1" x14ac:dyDescent="0.3">
      <c r="A49" s="43">
        <f t="shared" si="1"/>
        <v>45</v>
      </c>
      <c r="B49" s="48"/>
      <c r="C49" s="45"/>
      <c r="D49" s="46"/>
      <c r="E49" s="45"/>
      <c r="F49" s="47"/>
      <c r="G49" s="1" t="s">
        <v>22</v>
      </c>
      <c r="H49" s="1"/>
      <c r="I49" s="1"/>
    </row>
    <row r="50" spans="1:18" ht="15" customHeight="1" x14ac:dyDescent="0.3">
      <c r="A50" s="43">
        <f t="shared" si="1"/>
        <v>46</v>
      </c>
      <c r="B50" s="48"/>
      <c r="C50" s="45"/>
      <c r="D50" s="46"/>
      <c r="E50" s="45"/>
      <c r="F50" s="47"/>
      <c r="G50" s="1" t="s">
        <v>18</v>
      </c>
      <c r="H50" s="1"/>
      <c r="I50" s="1"/>
    </row>
    <row r="51" spans="1:18" ht="15" customHeight="1" x14ac:dyDescent="0.3">
      <c r="A51" s="43">
        <f t="shared" si="1"/>
        <v>47</v>
      </c>
      <c r="B51" s="48"/>
      <c r="C51" s="45"/>
      <c r="D51" s="46"/>
      <c r="E51" s="45"/>
      <c r="F51" s="47"/>
      <c r="G51" s="1" t="s">
        <v>28</v>
      </c>
      <c r="H51" s="1"/>
      <c r="I51" s="1"/>
      <c r="R51" s="23" t="e">
        <f>DATEDIF(F51,#REF!,"y")</f>
        <v>#REF!</v>
      </c>
    </row>
    <row r="52" spans="1:18" ht="15" customHeight="1" x14ac:dyDescent="0.3">
      <c r="A52" s="43">
        <f t="shared" si="1"/>
        <v>48</v>
      </c>
      <c r="B52" s="44"/>
      <c r="C52" s="45"/>
      <c r="D52" s="46"/>
      <c r="E52" s="45"/>
      <c r="F52" s="47"/>
      <c r="G52" s="1" t="s">
        <v>18</v>
      </c>
      <c r="H52" s="1"/>
      <c r="I52" s="1"/>
      <c r="R52" s="23" t="e">
        <f>DATEDIF(F52,#REF!,"y")</f>
        <v>#REF!</v>
      </c>
    </row>
    <row r="53" spans="1:18" ht="15" customHeight="1" x14ac:dyDescent="0.3">
      <c r="A53" s="43">
        <f t="shared" si="1"/>
        <v>49</v>
      </c>
      <c r="B53" s="44"/>
      <c r="C53" s="45"/>
      <c r="D53" s="46"/>
      <c r="E53" s="45"/>
      <c r="F53" s="47"/>
      <c r="G53" s="1" t="s">
        <v>33</v>
      </c>
      <c r="H53" s="1"/>
      <c r="I53" s="1"/>
    </row>
    <row r="54" spans="1:18" ht="15" customHeight="1" x14ac:dyDescent="0.3">
      <c r="A54" s="61">
        <f t="shared" si="1"/>
        <v>50</v>
      </c>
      <c r="B54" s="62"/>
      <c r="C54" s="63"/>
      <c r="D54" s="64"/>
      <c r="E54" s="63"/>
      <c r="F54" s="65"/>
      <c r="G54" s="1" t="s">
        <v>18</v>
      </c>
      <c r="H54" s="1"/>
      <c r="I54" s="1"/>
    </row>
    <row r="55" spans="1:18" ht="15" customHeight="1" x14ac:dyDescent="0.3">
      <c r="A55" s="56">
        <f t="shared" si="1"/>
        <v>51</v>
      </c>
      <c r="B55" s="57"/>
      <c r="C55" s="58"/>
      <c r="D55" s="59"/>
      <c r="E55" s="58"/>
      <c r="F55" s="60"/>
      <c r="G55" s="1" t="s">
        <v>34</v>
      </c>
      <c r="H55" s="1"/>
      <c r="I55" s="1"/>
      <c r="R55" s="23" t="e">
        <f>DATEDIF(F55,#REF!,"y")</f>
        <v>#REF!</v>
      </c>
    </row>
    <row r="56" spans="1:18" ht="15" customHeight="1" x14ac:dyDescent="0.3">
      <c r="A56" s="43">
        <f t="shared" si="1"/>
        <v>52</v>
      </c>
      <c r="B56" s="48"/>
      <c r="C56" s="45"/>
      <c r="D56" s="46"/>
      <c r="E56" s="45"/>
      <c r="F56" s="47"/>
      <c r="G56" s="1" t="s">
        <v>35</v>
      </c>
      <c r="H56" s="1"/>
      <c r="I56" s="1"/>
    </row>
    <row r="57" spans="1:18" ht="15" customHeight="1" x14ac:dyDescent="0.3">
      <c r="A57" s="43">
        <f t="shared" si="1"/>
        <v>53</v>
      </c>
      <c r="B57" s="48"/>
      <c r="C57" s="45"/>
      <c r="D57" s="46"/>
      <c r="E57" s="45"/>
      <c r="F57" s="47"/>
      <c r="G57" s="1" t="s">
        <v>36</v>
      </c>
      <c r="H57" s="1"/>
      <c r="I57" s="1"/>
    </row>
    <row r="58" spans="1:18" ht="15" customHeight="1" x14ac:dyDescent="0.3">
      <c r="A58" s="43">
        <f t="shared" si="1"/>
        <v>54</v>
      </c>
      <c r="B58" s="44"/>
      <c r="C58" s="45"/>
      <c r="D58" s="46"/>
      <c r="E58" s="45"/>
      <c r="F58" s="47"/>
      <c r="G58" s="1" t="s">
        <v>18</v>
      </c>
      <c r="H58" s="1"/>
      <c r="I58" s="1"/>
    </row>
    <row r="59" spans="1:18" ht="15" customHeight="1" x14ac:dyDescent="0.3">
      <c r="A59" s="43">
        <f t="shared" si="1"/>
        <v>55</v>
      </c>
      <c r="B59" s="44"/>
      <c r="C59" s="45"/>
      <c r="D59" s="46"/>
      <c r="E59" s="45"/>
      <c r="F59" s="47"/>
      <c r="G59" s="1" t="s">
        <v>18</v>
      </c>
      <c r="H59" s="1"/>
      <c r="I59" s="1"/>
    </row>
    <row r="60" spans="1:18" ht="15" customHeight="1" x14ac:dyDescent="0.3">
      <c r="A60" s="43">
        <f t="shared" si="1"/>
        <v>56</v>
      </c>
      <c r="B60" s="44"/>
      <c r="C60" s="45"/>
      <c r="D60" s="46"/>
      <c r="E60" s="45"/>
      <c r="F60" s="47"/>
      <c r="G60" s="1" t="s">
        <v>37</v>
      </c>
      <c r="H60" s="1"/>
      <c r="I60" s="1"/>
    </row>
    <row r="61" spans="1:18" ht="15" customHeight="1" x14ac:dyDescent="0.3">
      <c r="A61" s="43">
        <f t="shared" si="1"/>
        <v>57</v>
      </c>
      <c r="B61" s="48"/>
      <c r="C61" s="45"/>
      <c r="D61" s="46"/>
      <c r="E61" s="45"/>
      <c r="F61" s="47"/>
      <c r="G61" s="1" t="s">
        <v>18</v>
      </c>
      <c r="H61" s="1"/>
      <c r="I61" s="1"/>
      <c r="R61" s="23" t="e">
        <f>DATEDIF(F61,#REF!,"y")</f>
        <v>#REF!</v>
      </c>
    </row>
    <row r="62" spans="1:18" ht="15" customHeight="1" x14ac:dyDescent="0.3">
      <c r="A62" s="43">
        <f t="shared" si="1"/>
        <v>58</v>
      </c>
      <c r="B62" s="44"/>
      <c r="C62" s="45"/>
      <c r="D62" s="46"/>
      <c r="E62" s="45"/>
      <c r="F62" s="47"/>
      <c r="G62" s="1" t="s">
        <v>18</v>
      </c>
      <c r="H62" s="1"/>
      <c r="I62" s="1"/>
    </row>
    <row r="63" spans="1:18" ht="15" customHeight="1" x14ac:dyDescent="0.3">
      <c r="A63" s="43">
        <f t="shared" si="1"/>
        <v>59</v>
      </c>
      <c r="B63" s="44"/>
      <c r="C63" s="45"/>
      <c r="D63" s="46"/>
      <c r="E63" s="45"/>
      <c r="F63" s="47"/>
      <c r="G63" s="1" t="s">
        <v>18</v>
      </c>
      <c r="H63" s="1"/>
      <c r="I63" s="1"/>
    </row>
    <row r="64" spans="1:18" ht="15" customHeight="1" x14ac:dyDescent="0.3">
      <c r="A64" s="61">
        <f t="shared" si="1"/>
        <v>60</v>
      </c>
      <c r="B64" s="69"/>
      <c r="C64" s="63"/>
      <c r="D64" s="64"/>
      <c r="E64" s="63"/>
      <c r="F64" s="65"/>
      <c r="G64" s="1" t="s">
        <v>18</v>
      </c>
      <c r="H64" s="1"/>
      <c r="I64" s="1"/>
      <c r="R64" s="23" t="e">
        <f>DATEDIF(F64,#REF!,"y")</f>
        <v>#REF!</v>
      </c>
    </row>
    <row r="65" spans="1:18" ht="15" customHeight="1" x14ac:dyDescent="0.3">
      <c r="A65" s="56">
        <f t="shared" si="1"/>
        <v>61</v>
      </c>
      <c r="B65" s="66"/>
      <c r="C65" s="58"/>
      <c r="D65" s="59"/>
      <c r="E65" s="58"/>
      <c r="F65" s="60"/>
      <c r="G65" s="1" t="s">
        <v>18</v>
      </c>
      <c r="H65" s="1"/>
      <c r="I65" s="1"/>
      <c r="R65" s="23" t="e">
        <f>DATEDIF(F65,#REF!,"y")</f>
        <v>#REF!</v>
      </c>
    </row>
    <row r="66" spans="1:18" ht="15" customHeight="1" x14ac:dyDescent="0.3">
      <c r="A66" s="43">
        <f t="shared" si="1"/>
        <v>62</v>
      </c>
      <c r="B66" s="44"/>
      <c r="C66" s="45"/>
      <c r="D66" s="46"/>
      <c r="E66" s="45"/>
      <c r="F66" s="47"/>
      <c r="G66" s="1" t="s">
        <v>18</v>
      </c>
      <c r="H66" s="1"/>
      <c r="I66" s="1"/>
    </row>
    <row r="67" spans="1:18" ht="15" customHeight="1" x14ac:dyDescent="0.3">
      <c r="A67" s="43">
        <f t="shared" si="1"/>
        <v>63</v>
      </c>
      <c r="B67" s="48"/>
      <c r="C67" s="45"/>
      <c r="D67" s="46"/>
      <c r="E67" s="45"/>
      <c r="F67" s="47"/>
      <c r="G67" s="1" t="s">
        <v>38</v>
      </c>
      <c r="H67" s="1"/>
      <c r="I67" s="1"/>
    </row>
    <row r="68" spans="1:18" s="10" customFormat="1" ht="15" customHeight="1" x14ac:dyDescent="0.3">
      <c r="A68" s="43">
        <f t="shared" si="1"/>
        <v>64</v>
      </c>
      <c r="B68" s="44"/>
      <c r="C68" s="45"/>
      <c r="D68" s="46"/>
      <c r="E68" s="45"/>
      <c r="F68" s="47"/>
      <c r="G68" s="1" t="s">
        <v>35</v>
      </c>
      <c r="R68" s="23"/>
    </row>
    <row r="69" spans="1:18" ht="15" customHeight="1" x14ac:dyDescent="0.3">
      <c r="A69" s="43">
        <f t="shared" si="1"/>
        <v>65</v>
      </c>
      <c r="B69" s="44"/>
      <c r="C69" s="45"/>
      <c r="D69" s="46"/>
      <c r="E69" s="45"/>
      <c r="F69" s="47"/>
      <c r="G69" s="1" t="s">
        <v>22</v>
      </c>
      <c r="H69" s="1"/>
      <c r="I69" s="1"/>
      <c r="R69" s="23" t="e">
        <f>DATEDIF(F69,#REF!,"y")</f>
        <v>#REF!</v>
      </c>
    </row>
    <row r="70" spans="1:18" ht="15" customHeight="1" x14ac:dyDescent="0.3">
      <c r="A70" s="43">
        <f t="shared" ref="A70:A86" si="2">A69+1</f>
        <v>66</v>
      </c>
      <c r="B70" s="44"/>
      <c r="C70" s="45"/>
      <c r="D70" s="46"/>
      <c r="E70" s="45"/>
      <c r="F70" s="47"/>
      <c r="G70" s="1" t="s">
        <v>39</v>
      </c>
      <c r="H70" s="1"/>
      <c r="I70" s="1"/>
    </row>
    <row r="71" spans="1:18" ht="15" customHeight="1" x14ac:dyDescent="0.3">
      <c r="A71" s="43">
        <f t="shared" si="2"/>
        <v>67</v>
      </c>
      <c r="B71" s="48"/>
      <c r="C71" s="45"/>
      <c r="D71" s="46"/>
      <c r="E71" s="45"/>
      <c r="F71" s="47"/>
      <c r="G71" s="1" t="s">
        <v>18</v>
      </c>
      <c r="H71" s="1"/>
      <c r="I71" s="1"/>
    </row>
    <row r="72" spans="1:18" ht="15" customHeight="1" x14ac:dyDescent="0.3">
      <c r="A72" s="43">
        <f t="shared" si="2"/>
        <v>68</v>
      </c>
      <c r="B72" s="48"/>
      <c r="C72" s="45"/>
      <c r="D72" s="46"/>
      <c r="E72" s="45"/>
      <c r="F72" s="47"/>
      <c r="G72" s="1" t="s">
        <v>18</v>
      </c>
      <c r="H72" s="1"/>
      <c r="I72" s="1"/>
    </row>
    <row r="73" spans="1:18" ht="15" customHeight="1" x14ac:dyDescent="0.3">
      <c r="A73" s="43">
        <f t="shared" si="2"/>
        <v>69</v>
      </c>
      <c r="B73" s="48"/>
      <c r="C73" s="45"/>
      <c r="D73" s="46"/>
      <c r="E73" s="45"/>
      <c r="F73" s="47"/>
      <c r="G73" s="1" t="s">
        <v>7</v>
      </c>
      <c r="H73" s="1"/>
      <c r="I73" s="1"/>
      <c r="R73" s="23" t="e">
        <f>DATEDIF(F73,#REF!,"y")</f>
        <v>#REF!</v>
      </c>
    </row>
    <row r="74" spans="1:18" ht="15" customHeight="1" x14ac:dyDescent="0.3">
      <c r="A74" s="61">
        <f t="shared" si="2"/>
        <v>70</v>
      </c>
      <c r="B74" s="69"/>
      <c r="C74" s="63"/>
      <c r="D74" s="64"/>
      <c r="E74" s="63"/>
      <c r="F74" s="65"/>
      <c r="G74" s="1" t="s">
        <v>40</v>
      </c>
      <c r="H74" s="1"/>
      <c r="I74" s="1"/>
    </row>
    <row r="75" spans="1:18" ht="15" customHeight="1" x14ac:dyDescent="0.3">
      <c r="A75" s="56">
        <f t="shared" si="2"/>
        <v>71</v>
      </c>
      <c r="B75" s="57"/>
      <c r="C75" s="58"/>
      <c r="D75" s="59"/>
      <c r="E75" s="58"/>
      <c r="F75" s="60"/>
      <c r="G75" s="1" t="s">
        <v>31</v>
      </c>
      <c r="H75" s="1"/>
      <c r="I75" s="1"/>
    </row>
    <row r="76" spans="1:18" ht="15" customHeight="1" x14ac:dyDescent="0.3">
      <c r="A76" s="43">
        <f t="shared" si="2"/>
        <v>72</v>
      </c>
      <c r="B76" s="48"/>
      <c r="C76" s="45"/>
      <c r="D76" s="46"/>
      <c r="E76" s="45"/>
      <c r="F76" s="47"/>
      <c r="G76" s="1" t="s">
        <v>18</v>
      </c>
      <c r="H76" s="1"/>
      <c r="I76" s="1"/>
      <c r="R76" s="23" t="e">
        <f>DATEDIF(F76,#REF!,"y")</f>
        <v>#REF!</v>
      </c>
    </row>
    <row r="77" spans="1:18" ht="15" customHeight="1" x14ac:dyDescent="0.3">
      <c r="A77" s="43">
        <f t="shared" si="2"/>
        <v>73</v>
      </c>
      <c r="B77" s="48"/>
      <c r="C77" s="45"/>
      <c r="D77" s="46"/>
      <c r="E77" s="45"/>
      <c r="F77" s="47"/>
      <c r="G77" s="1" t="s">
        <v>28</v>
      </c>
      <c r="H77" s="1"/>
      <c r="I77" s="1"/>
    </row>
    <row r="78" spans="1:18" ht="15" customHeight="1" x14ac:dyDescent="0.3">
      <c r="A78" s="43">
        <f t="shared" si="2"/>
        <v>74</v>
      </c>
      <c r="B78" s="44"/>
      <c r="C78" s="45"/>
      <c r="D78" s="46"/>
      <c r="E78" s="45"/>
      <c r="F78" s="47"/>
      <c r="G78" s="1" t="s">
        <v>28</v>
      </c>
      <c r="H78" s="1"/>
      <c r="I78" s="1"/>
    </row>
    <row r="79" spans="1:18" ht="15" customHeight="1" x14ac:dyDescent="0.3">
      <c r="A79" s="43">
        <f t="shared" si="2"/>
        <v>75</v>
      </c>
      <c r="B79" s="44"/>
      <c r="C79" s="49"/>
      <c r="D79" s="46"/>
      <c r="E79" s="50"/>
      <c r="F79" s="47"/>
      <c r="G79" s="1" t="s">
        <v>18</v>
      </c>
      <c r="H79" s="1"/>
      <c r="I79" s="1"/>
    </row>
    <row r="80" spans="1:18" ht="15" customHeight="1" x14ac:dyDescent="0.3">
      <c r="A80" s="43">
        <f t="shared" si="2"/>
        <v>76</v>
      </c>
      <c r="B80" s="48"/>
      <c r="C80" s="45"/>
      <c r="D80" s="46"/>
      <c r="E80" s="45"/>
      <c r="F80" s="47"/>
      <c r="G80" s="1" t="s">
        <v>39</v>
      </c>
      <c r="H80" s="1"/>
      <c r="I80" s="1"/>
      <c r="R80" s="23" t="e">
        <f>DATEDIF(F80,#REF!,"y")</f>
        <v>#REF!</v>
      </c>
    </row>
    <row r="81" spans="1:18" ht="15" customHeight="1" x14ac:dyDescent="0.3">
      <c r="A81" s="43">
        <f t="shared" si="2"/>
        <v>77</v>
      </c>
      <c r="B81" s="44"/>
      <c r="C81" s="49"/>
      <c r="D81" s="46"/>
      <c r="E81" s="50"/>
      <c r="F81" s="47"/>
      <c r="G81" s="1" t="s">
        <v>18</v>
      </c>
      <c r="H81" s="1"/>
      <c r="I81" s="1"/>
    </row>
    <row r="82" spans="1:18" ht="15" customHeight="1" x14ac:dyDescent="0.3">
      <c r="A82" s="43">
        <f t="shared" si="2"/>
        <v>78</v>
      </c>
      <c r="B82" s="48"/>
      <c r="C82" s="45"/>
      <c r="D82" s="46"/>
      <c r="E82" s="45"/>
      <c r="F82" s="47"/>
      <c r="G82" s="1" t="s">
        <v>35</v>
      </c>
      <c r="H82" s="1"/>
      <c r="I82" s="1"/>
      <c r="R82" s="23" t="e">
        <f>DATEDIF(F82,#REF!,"y")</f>
        <v>#REF!</v>
      </c>
    </row>
    <row r="83" spans="1:18" ht="15" customHeight="1" x14ac:dyDescent="0.3">
      <c r="A83" s="43">
        <f t="shared" si="2"/>
        <v>79</v>
      </c>
      <c r="B83" s="48"/>
      <c r="C83" s="45"/>
      <c r="D83" s="46"/>
      <c r="E83" s="45"/>
      <c r="F83" s="47"/>
      <c r="G83" s="1" t="s">
        <v>41</v>
      </c>
      <c r="H83" s="1"/>
      <c r="I83" s="1"/>
      <c r="R83" s="23" t="e">
        <f>DATEDIF(F83,#REF!,"y")</f>
        <v>#REF!</v>
      </c>
    </row>
    <row r="84" spans="1:18" ht="15" customHeight="1" x14ac:dyDescent="0.3">
      <c r="A84" s="61">
        <f t="shared" si="2"/>
        <v>80</v>
      </c>
      <c r="B84" s="69"/>
      <c r="C84" s="63"/>
      <c r="D84" s="64"/>
      <c r="E84" s="63"/>
      <c r="F84" s="65"/>
      <c r="G84" s="1" t="s">
        <v>18</v>
      </c>
      <c r="H84" s="1"/>
      <c r="I84" s="1"/>
    </row>
    <row r="85" spans="1:18" ht="15" customHeight="1" x14ac:dyDescent="0.3">
      <c r="A85" s="56">
        <f t="shared" si="2"/>
        <v>81</v>
      </c>
      <c r="B85" s="66"/>
      <c r="C85" s="58"/>
      <c r="D85" s="59"/>
      <c r="E85" s="58"/>
      <c r="F85" s="60"/>
      <c r="G85" s="1" t="s">
        <v>35</v>
      </c>
      <c r="H85" s="1"/>
      <c r="I85" s="1"/>
      <c r="R85" s="23" t="e">
        <f>DATEDIF(F85,#REF!,"y")</f>
        <v>#REF!</v>
      </c>
    </row>
    <row r="86" spans="1:18" ht="15" customHeight="1" x14ac:dyDescent="0.3">
      <c r="A86" s="51">
        <f t="shared" si="2"/>
        <v>82</v>
      </c>
      <c r="B86" s="52"/>
      <c r="C86" s="53"/>
      <c r="D86" s="54"/>
      <c r="E86" s="53"/>
      <c r="F86" s="55"/>
      <c r="G86" s="1" t="s">
        <v>42</v>
      </c>
      <c r="H86" s="1"/>
      <c r="I86" s="1"/>
    </row>
    <row r="88" spans="1:18" ht="28.8" x14ac:dyDescent="0.3">
      <c r="A88" s="102" t="s">
        <v>43</v>
      </c>
      <c r="B88" s="103" t="s">
        <v>44</v>
      </c>
    </row>
  </sheetData>
  <mergeCells count="1">
    <mergeCell ref="A2:F2"/>
  </mergeCells>
  <hyperlinks>
    <hyperlink ref="J5" location="'_5'!000_m_hodanje" display="5000m hodanje"/>
    <hyperlink ref="L5" location="'_10'!000_m_hodanje" display="10000m hodanje"/>
  </hyperlinks>
  <pageMargins left="0.39374999999999999" right="0.39374999999999999" top="0.74791666666666667" bottom="0.74791666666666667" header="0.51111111111111107" footer="0.51111111111111107"/>
  <pageSetup paperSize="9" orientation="portrait" horizontalDpi="30066" verticalDpi="26478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workbookViewId="0">
      <selection activeCell="T10" sqref="T10"/>
    </sheetView>
  </sheetViews>
  <sheetFormatPr defaultColWidth="8.6640625" defaultRowHeight="14.4" x14ac:dyDescent="0.3"/>
  <cols>
    <col min="1" max="1" width="8.6640625" style="23" bestFit="1" customWidth="1"/>
    <col min="2" max="2" width="27.44140625" style="92" bestFit="1" customWidth="1"/>
    <col min="3" max="3" width="7.5546875" style="28" bestFit="1" customWidth="1"/>
    <col min="4" max="4" width="15.33203125" style="30" bestFit="1" customWidth="1"/>
    <col min="5" max="5" width="15.5546875" style="29" bestFit="1" customWidth="1"/>
    <col min="6" max="6" width="14.5546875" style="71" bestFit="1" customWidth="1"/>
    <col min="7" max="7" width="18.6640625" style="11" hidden="1" bestFit="1" customWidth="1"/>
    <col min="8" max="13" width="9.109375" style="11" hidden="1" bestFit="1" customWidth="1"/>
    <col min="14" max="17" width="8.6640625" style="11" hidden="1" bestFit="1" customWidth="1"/>
    <col min="18" max="256" width="8.6640625" style="11" bestFit="1" customWidth="1"/>
  </cols>
  <sheetData>
    <row r="1" spans="1:15" ht="123.6" customHeight="1" x14ac:dyDescent="0.3"/>
    <row r="2" spans="1:15" ht="21" x14ac:dyDescent="0.4">
      <c r="A2" s="216" t="s">
        <v>45</v>
      </c>
      <c r="B2" s="217"/>
      <c r="C2" s="217"/>
      <c r="D2" s="217"/>
      <c r="E2" s="217"/>
      <c r="F2" s="217"/>
    </row>
    <row r="3" spans="1:15" x14ac:dyDescent="0.3">
      <c r="B3" s="3"/>
      <c r="C3" s="34"/>
      <c r="D3" s="23"/>
      <c r="E3" s="34"/>
      <c r="F3" s="23"/>
    </row>
    <row r="4" spans="1:15" x14ac:dyDescent="0.3">
      <c r="A4" s="35" t="s">
        <v>1</v>
      </c>
      <c r="B4" s="36" t="s">
        <v>2</v>
      </c>
      <c r="C4" s="37" t="s">
        <v>3</v>
      </c>
      <c r="D4" s="35" t="s">
        <v>4</v>
      </c>
      <c r="E4" s="37" t="s">
        <v>5</v>
      </c>
      <c r="F4" s="35" t="s">
        <v>6</v>
      </c>
    </row>
    <row r="5" spans="1:15" x14ac:dyDescent="0.3">
      <c r="A5" s="38">
        <v>1</v>
      </c>
      <c r="B5" s="93"/>
      <c r="C5" s="72"/>
      <c r="D5" s="38"/>
      <c r="E5" s="38"/>
      <c r="F5" s="42"/>
      <c r="G5" s="1" t="s">
        <v>7</v>
      </c>
      <c r="H5" s="203" t="s">
        <v>46</v>
      </c>
      <c r="I5" s="204" t="s">
        <v>47</v>
      </c>
      <c r="J5" s="205" t="s">
        <v>48</v>
      </c>
      <c r="K5" s="206" t="s">
        <v>49</v>
      </c>
      <c r="L5" s="207" t="s">
        <v>50</v>
      </c>
      <c r="M5" s="1"/>
      <c r="N5" s="1"/>
      <c r="O5" s="1"/>
    </row>
    <row r="6" spans="1:15" ht="15" customHeight="1" x14ac:dyDescent="0.3">
      <c r="A6" s="43">
        <f t="shared" ref="A6:A42" si="0">A5+1</f>
        <v>2</v>
      </c>
      <c r="B6" s="94"/>
      <c r="C6" s="74"/>
      <c r="D6" s="76"/>
      <c r="E6" s="73"/>
      <c r="F6" s="75"/>
      <c r="G6" s="11" t="s">
        <v>51</v>
      </c>
      <c r="H6" s="208" t="s">
        <v>52</v>
      </c>
      <c r="I6" s="209" t="s">
        <v>53</v>
      </c>
      <c r="J6" s="210" t="s">
        <v>54</v>
      </c>
      <c r="K6" s="211" t="s">
        <v>55</v>
      </c>
      <c r="L6" s="212" t="s">
        <v>56</v>
      </c>
      <c r="M6" s="1"/>
      <c r="N6"/>
      <c r="O6" s="1"/>
    </row>
    <row r="7" spans="1:15" ht="15" customHeight="1" x14ac:dyDescent="0.3">
      <c r="A7" s="43">
        <f t="shared" si="0"/>
        <v>3</v>
      </c>
      <c r="B7" s="95"/>
      <c r="C7" s="74"/>
      <c r="D7" s="76"/>
      <c r="E7" s="76"/>
      <c r="F7" s="75"/>
      <c r="G7" s="25" t="s">
        <v>18</v>
      </c>
      <c r="H7" s="213" t="s">
        <v>57</v>
      </c>
      <c r="I7"/>
      <c r="J7" s="214" t="s">
        <v>58</v>
      </c>
      <c r="K7" s="4"/>
      <c r="L7"/>
      <c r="M7" s="1"/>
      <c r="N7" s="1"/>
      <c r="O7" s="1"/>
    </row>
    <row r="8" spans="1:15" ht="15" customHeight="1" x14ac:dyDescent="0.3">
      <c r="A8" s="43">
        <f t="shared" si="0"/>
        <v>4</v>
      </c>
      <c r="B8" s="95"/>
      <c r="C8" s="74"/>
      <c r="D8" s="76"/>
      <c r="E8" s="73"/>
      <c r="F8" s="75"/>
      <c r="G8" s="11" t="s">
        <v>32</v>
      </c>
      <c r="H8" s="4"/>
      <c r="I8" s="4"/>
      <c r="J8" s="4"/>
      <c r="K8" s="4"/>
      <c r="L8" s="4"/>
      <c r="M8" s="1"/>
      <c r="N8" s="1"/>
      <c r="O8" s="1"/>
    </row>
    <row r="9" spans="1:15" ht="15" customHeight="1" x14ac:dyDescent="0.3">
      <c r="A9" s="43">
        <f t="shared" si="0"/>
        <v>5</v>
      </c>
      <c r="B9" s="94"/>
      <c r="C9" s="74"/>
      <c r="D9" s="76"/>
      <c r="E9" s="77"/>
      <c r="F9" s="75"/>
      <c r="G9" s="11" t="s">
        <v>7</v>
      </c>
    </row>
    <row r="10" spans="1:15" ht="15" customHeight="1" x14ac:dyDescent="0.3">
      <c r="A10" s="43">
        <f t="shared" si="0"/>
        <v>6</v>
      </c>
      <c r="B10" s="95"/>
      <c r="C10" s="74"/>
      <c r="D10" s="76"/>
      <c r="E10" s="76"/>
      <c r="F10" s="75"/>
      <c r="G10" s="11" t="s">
        <v>59</v>
      </c>
      <c r="M10" s="11" t="e">
        <f>DATEDIF(F10,#REF!,"Y")</f>
        <v>#REF!</v>
      </c>
    </row>
    <row r="11" spans="1:15" ht="15" customHeight="1" x14ac:dyDescent="0.3">
      <c r="A11" s="43">
        <f t="shared" si="0"/>
        <v>7</v>
      </c>
      <c r="B11" s="95"/>
      <c r="C11" s="74"/>
      <c r="D11" s="76"/>
      <c r="E11" s="76"/>
      <c r="F11" s="75"/>
      <c r="G11" s="11" t="s">
        <v>7</v>
      </c>
      <c r="M11" s="11" t="e">
        <f>DATEDIF(F11,#REF!,"Y")</f>
        <v>#REF!</v>
      </c>
    </row>
    <row r="12" spans="1:15" ht="15" customHeight="1" x14ac:dyDescent="0.3">
      <c r="A12" s="43">
        <f t="shared" si="0"/>
        <v>8</v>
      </c>
      <c r="B12" s="95"/>
      <c r="C12" s="74"/>
      <c r="D12" s="76"/>
      <c r="E12" s="73"/>
      <c r="F12" s="75"/>
      <c r="G12" s="11" t="s">
        <v>31</v>
      </c>
    </row>
    <row r="13" spans="1:15" ht="15" customHeight="1" x14ac:dyDescent="0.3">
      <c r="A13" s="43">
        <f t="shared" si="0"/>
        <v>9</v>
      </c>
      <c r="B13" s="94"/>
      <c r="C13" s="74"/>
      <c r="D13" s="76"/>
      <c r="E13" s="76"/>
      <c r="F13" s="75"/>
      <c r="G13" s="11" t="s">
        <v>28</v>
      </c>
    </row>
    <row r="14" spans="1:15" ht="15" customHeight="1" x14ac:dyDescent="0.3">
      <c r="A14" s="61">
        <f t="shared" si="0"/>
        <v>10</v>
      </c>
      <c r="B14" s="96"/>
      <c r="C14" s="88"/>
      <c r="D14" s="87"/>
      <c r="E14" s="87"/>
      <c r="F14" s="89"/>
      <c r="G14" s="25" t="s">
        <v>18</v>
      </c>
    </row>
    <row r="15" spans="1:15" ht="15" customHeight="1" x14ac:dyDescent="0.3">
      <c r="A15" s="56">
        <f t="shared" si="0"/>
        <v>11</v>
      </c>
      <c r="B15" s="97"/>
      <c r="C15" s="85"/>
      <c r="D15" s="100"/>
      <c r="E15" s="84"/>
      <c r="F15" s="86"/>
      <c r="G15" s="11" t="s">
        <v>24</v>
      </c>
    </row>
    <row r="16" spans="1:15" ht="15" customHeight="1" x14ac:dyDescent="0.3">
      <c r="A16" s="43">
        <f t="shared" si="0"/>
        <v>12</v>
      </c>
      <c r="B16" s="94"/>
      <c r="C16" s="74"/>
      <c r="D16" s="76"/>
      <c r="E16" s="76"/>
      <c r="F16" s="75"/>
      <c r="G16" s="1" t="s">
        <v>60</v>
      </c>
    </row>
    <row r="17" spans="1:13" ht="15" customHeight="1" x14ac:dyDescent="0.3">
      <c r="A17" s="43">
        <f t="shared" si="0"/>
        <v>13</v>
      </c>
      <c r="B17" s="44"/>
      <c r="C17" s="74"/>
      <c r="D17" s="76"/>
      <c r="E17" s="79"/>
      <c r="F17" s="80"/>
      <c r="G17" s="25" t="s">
        <v>7</v>
      </c>
    </row>
    <row r="18" spans="1:13" ht="15" customHeight="1" x14ac:dyDescent="0.3">
      <c r="A18" s="43">
        <f t="shared" si="0"/>
        <v>14</v>
      </c>
      <c r="B18" s="95"/>
      <c r="C18" s="74"/>
      <c r="D18" s="76"/>
      <c r="E18" s="73"/>
      <c r="F18" s="75"/>
      <c r="G18" s="11" t="s">
        <v>42</v>
      </c>
      <c r="M18" s="11" t="e">
        <f>DATEDIF(F18,#REF!,"Y")</f>
        <v>#REF!</v>
      </c>
    </row>
    <row r="19" spans="1:13" ht="15" customHeight="1" x14ac:dyDescent="0.3">
      <c r="A19" s="43">
        <f t="shared" si="0"/>
        <v>15</v>
      </c>
      <c r="B19" s="95"/>
      <c r="C19" s="74"/>
      <c r="D19" s="76"/>
      <c r="E19" s="73"/>
      <c r="F19" s="75"/>
      <c r="G19" s="11" t="s">
        <v>18</v>
      </c>
    </row>
    <row r="20" spans="1:13" ht="15" customHeight="1" x14ac:dyDescent="0.3">
      <c r="A20" s="43">
        <f t="shared" si="0"/>
        <v>16</v>
      </c>
      <c r="B20" s="95"/>
      <c r="C20" s="74"/>
      <c r="D20" s="76"/>
      <c r="E20" s="73"/>
      <c r="F20" s="75"/>
      <c r="G20" s="11" t="s">
        <v>24</v>
      </c>
      <c r="M20" s="11" t="e">
        <f>DATEDIF(F20,#REF!,"Y")</f>
        <v>#REF!</v>
      </c>
    </row>
    <row r="21" spans="1:13" ht="15" customHeight="1" x14ac:dyDescent="0.3">
      <c r="A21" s="43">
        <f t="shared" si="0"/>
        <v>17</v>
      </c>
      <c r="B21" s="95"/>
      <c r="C21" s="74"/>
      <c r="D21" s="76"/>
      <c r="E21" s="73"/>
      <c r="F21" s="75"/>
      <c r="G21" s="11" t="s">
        <v>18</v>
      </c>
      <c r="M21" s="11" t="e">
        <f>DATEDIF(F21,#REF!,"Y")</f>
        <v>#REF!</v>
      </c>
    </row>
    <row r="22" spans="1:13" ht="14.25" customHeight="1" x14ac:dyDescent="0.3">
      <c r="A22" s="43">
        <f t="shared" si="0"/>
        <v>18</v>
      </c>
      <c r="B22" s="94"/>
      <c r="C22" s="74"/>
      <c r="D22" s="76"/>
      <c r="E22" s="79"/>
      <c r="F22" s="75"/>
      <c r="G22" s="25" t="s">
        <v>25</v>
      </c>
    </row>
    <row r="23" spans="1:13" ht="15" customHeight="1" x14ac:dyDescent="0.3">
      <c r="A23" s="43">
        <f t="shared" si="0"/>
        <v>19</v>
      </c>
      <c r="B23" s="95"/>
      <c r="C23" s="74"/>
      <c r="D23" s="76"/>
      <c r="E23" s="77"/>
      <c r="F23" s="75"/>
      <c r="G23" s="11" t="s">
        <v>7</v>
      </c>
    </row>
    <row r="24" spans="1:13" ht="15" customHeight="1" x14ac:dyDescent="0.3">
      <c r="A24" s="61">
        <f t="shared" si="0"/>
        <v>20</v>
      </c>
      <c r="B24" s="96"/>
      <c r="C24" s="88"/>
      <c r="D24" s="87"/>
      <c r="E24" s="91"/>
      <c r="F24" s="65"/>
      <c r="G24" s="70" t="s">
        <v>18</v>
      </c>
    </row>
    <row r="25" spans="1:13" ht="15" customHeight="1" x14ac:dyDescent="0.3">
      <c r="A25" s="56">
        <f t="shared" si="0"/>
        <v>21</v>
      </c>
      <c r="B25" s="98"/>
      <c r="C25" s="85"/>
      <c r="D25" s="100"/>
      <c r="E25" s="90"/>
      <c r="F25" s="86"/>
      <c r="G25" s="11" t="s">
        <v>22</v>
      </c>
    </row>
    <row r="26" spans="1:13" ht="15" customHeight="1" x14ac:dyDescent="0.3">
      <c r="A26" s="43">
        <f t="shared" si="0"/>
        <v>22</v>
      </c>
      <c r="B26" s="95"/>
      <c r="C26" s="74"/>
      <c r="D26" s="76"/>
      <c r="E26" s="76"/>
      <c r="F26" s="75"/>
      <c r="G26" s="11" t="s">
        <v>14</v>
      </c>
    </row>
    <row r="27" spans="1:13" ht="15" customHeight="1" x14ac:dyDescent="0.3">
      <c r="A27" s="43">
        <f t="shared" si="0"/>
        <v>23</v>
      </c>
      <c r="B27" s="94"/>
      <c r="C27" s="74"/>
      <c r="D27" s="76"/>
      <c r="E27" s="76"/>
      <c r="F27" s="75"/>
      <c r="G27" s="25" t="s">
        <v>61</v>
      </c>
    </row>
    <row r="28" spans="1:13" ht="15" customHeight="1" x14ac:dyDescent="0.3">
      <c r="A28" s="43">
        <f t="shared" si="0"/>
        <v>24</v>
      </c>
      <c r="B28" s="94"/>
      <c r="C28" s="74"/>
      <c r="D28" s="76"/>
      <c r="E28" s="78"/>
      <c r="F28" s="75"/>
      <c r="G28" s="11" t="s">
        <v>32</v>
      </c>
      <c r="M28" s="11" t="e">
        <f>DATEDIF(F28,#REF!,"Y")</f>
        <v>#REF!</v>
      </c>
    </row>
    <row r="29" spans="1:13" ht="15" customHeight="1" x14ac:dyDescent="0.3">
      <c r="A29" s="43">
        <f t="shared" si="0"/>
        <v>25</v>
      </c>
      <c r="B29" s="95"/>
      <c r="C29" s="74"/>
      <c r="D29" s="76"/>
      <c r="E29" s="76"/>
      <c r="F29" s="75"/>
      <c r="G29" s="11" t="s">
        <v>30</v>
      </c>
      <c r="M29" s="11" t="e">
        <f>DATEDIF(F29,#REF!,"Y")</f>
        <v>#REF!</v>
      </c>
    </row>
    <row r="30" spans="1:13" ht="15" customHeight="1" x14ac:dyDescent="0.3">
      <c r="A30" s="43">
        <f t="shared" si="0"/>
        <v>26</v>
      </c>
      <c r="B30" s="95"/>
      <c r="C30" s="74"/>
      <c r="D30" s="76"/>
      <c r="E30" s="76"/>
      <c r="F30" s="75"/>
      <c r="G30" s="11" t="s">
        <v>25</v>
      </c>
    </row>
    <row r="31" spans="1:13" ht="15" customHeight="1" x14ac:dyDescent="0.3">
      <c r="A31" s="43">
        <f t="shared" si="0"/>
        <v>27</v>
      </c>
      <c r="B31" s="94"/>
      <c r="C31" s="74"/>
      <c r="D31" s="76"/>
      <c r="E31" s="76"/>
      <c r="F31" s="75"/>
      <c r="G31" s="11" t="s">
        <v>18</v>
      </c>
    </row>
    <row r="32" spans="1:13" ht="15" customHeight="1" x14ac:dyDescent="0.3">
      <c r="A32" s="43">
        <f t="shared" si="0"/>
        <v>28</v>
      </c>
      <c r="B32" s="95"/>
      <c r="C32" s="74"/>
      <c r="D32" s="76"/>
      <c r="E32" s="73"/>
      <c r="F32" s="75"/>
      <c r="G32" s="11" t="s">
        <v>18</v>
      </c>
    </row>
    <row r="33" spans="1:13" ht="15" customHeight="1" x14ac:dyDescent="0.3">
      <c r="A33" s="43">
        <f t="shared" si="0"/>
        <v>29</v>
      </c>
      <c r="B33" s="94"/>
      <c r="C33" s="74"/>
      <c r="D33" s="76"/>
      <c r="E33" s="78"/>
      <c r="F33" s="75"/>
      <c r="G33" s="11" t="s">
        <v>19</v>
      </c>
    </row>
    <row r="34" spans="1:13" ht="15" customHeight="1" x14ac:dyDescent="0.3">
      <c r="A34" s="61">
        <f t="shared" si="0"/>
        <v>30</v>
      </c>
      <c r="B34" s="96"/>
      <c r="C34" s="88"/>
      <c r="D34" s="87"/>
      <c r="E34" s="91"/>
      <c r="F34" s="89"/>
      <c r="G34" s="11" t="s">
        <v>18</v>
      </c>
    </row>
    <row r="35" spans="1:13" ht="15" customHeight="1" x14ac:dyDescent="0.3">
      <c r="A35" s="56">
        <f t="shared" si="0"/>
        <v>31</v>
      </c>
      <c r="B35" s="97"/>
      <c r="C35" s="85"/>
      <c r="D35" s="100"/>
      <c r="E35" s="84"/>
      <c r="F35" s="86"/>
      <c r="G35" s="11" t="s">
        <v>18</v>
      </c>
    </row>
    <row r="36" spans="1:13" ht="15" customHeight="1" x14ac:dyDescent="0.3">
      <c r="A36" s="43">
        <f t="shared" si="0"/>
        <v>32</v>
      </c>
      <c r="B36" s="95"/>
      <c r="C36" s="74"/>
      <c r="D36" s="76"/>
      <c r="E36" s="78"/>
      <c r="F36" s="47"/>
      <c r="G36" s="11" t="s">
        <v>18</v>
      </c>
    </row>
    <row r="37" spans="1:13" ht="15" customHeight="1" x14ac:dyDescent="0.3">
      <c r="A37" s="43">
        <f t="shared" si="0"/>
        <v>33</v>
      </c>
      <c r="B37" s="95"/>
      <c r="C37" s="74"/>
      <c r="D37" s="76"/>
      <c r="E37" s="78"/>
      <c r="F37" s="80"/>
      <c r="G37" s="11" t="s">
        <v>19</v>
      </c>
    </row>
    <row r="38" spans="1:13" ht="15" customHeight="1" x14ac:dyDescent="0.3">
      <c r="A38" s="43">
        <f t="shared" si="0"/>
        <v>34</v>
      </c>
      <c r="B38" s="95"/>
      <c r="C38" s="74"/>
      <c r="D38" s="76"/>
      <c r="E38" s="76"/>
      <c r="F38" s="75"/>
      <c r="G38" s="11" t="s">
        <v>18</v>
      </c>
    </row>
    <row r="39" spans="1:13" ht="15" customHeight="1" x14ac:dyDescent="0.3">
      <c r="A39" s="43">
        <f t="shared" si="0"/>
        <v>35</v>
      </c>
      <c r="B39" s="94"/>
      <c r="C39" s="74"/>
      <c r="D39" s="76"/>
      <c r="E39" s="76"/>
      <c r="F39" s="75"/>
      <c r="G39" s="11" t="s">
        <v>18</v>
      </c>
      <c r="M39" s="11" t="e">
        <f>DATEDIF(F39,#REF!,"Y")</f>
        <v>#REF!</v>
      </c>
    </row>
    <row r="40" spans="1:13" ht="15" customHeight="1" x14ac:dyDescent="0.3">
      <c r="A40" s="43">
        <f t="shared" si="0"/>
        <v>36</v>
      </c>
      <c r="B40" s="94"/>
      <c r="C40" s="74"/>
      <c r="D40" s="76"/>
      <c r="E40" s="78"/>
      <c r="F40" s="75"/>
      <c r="G40" s="11" t="s">
        <v>18</v>
      </c>
    </row>
    <row r="41" spans="1:13" ht="15" customHeight="1" x14ac:dyDescent="0.3">
      <c r="A41" s="43">
        <f t="shared" si="0"/>
        <v>37</v>
      </c>
      <c r="B41" s="95"/>
      <c r="C41" s="74"/>
      <c r="D41" s="76"/>
      <c r="E41" s="78"/>
      <c r="F41" s="75"/>
      <c r="G41" s="11" t="s">
        <v>18</v>
      </c>
      <c r="M41" s="11" t="e">
        <f>DATEDIF(F41,#REF!,"Y")</f>
        <v>#REF!</v>
      </c>
    </row>
    <row r="42" spans="1:13" ht="15" customHeight="1" x14ac:dyDescent="0.3">
      <c r="A42" s="51">
        <f t="shared" si="0"/>
        <v>38</v>
      </c>
      <c r="B42" s="99"/>
      <c r="C42" s="82"/>
      <c r="D42" s="101"/>
      <c r="E42" s="81"/>
      <c r="F42" s="83"/>
      <c r="G42" s="11" t="s">
        <v>18</v>
      </c>
    </row>
    <row r="43" spans="1:13" x14ac:dyDescent="0.3">
      <c r="B43" s="17"/>
      <c r="E43" s="11"/>
    </row>
    <row r="44" spans="1:13" x14ac:dyDescent="0.3">
      <c r="B44" s="11"/>
    </row>
    <row r="45" spans="1:13" x14ac:dyDescent="0.3">
      <c r="B45" s="11"/>
    </row>
    <row r="46" spans="1:13" x14ac:dyDescent="0.3">
      <c r="B46" s="11"/>
    </row>
    <row r="47" spans="1:13" x14ac:dyDescent="0.3">
      <c r="B47" s="11"/>
    </row>
    <row r="48" spans="1:13" x14ac:dyDescent="0.3">
      <c r="B48" s="11"/>
    </row>
  </sheetData>
  <mergeCells count="1">
    <mergeCell ref="A2:F2"/>
  </mergeCells>
  <hyperlinks>
    <hyperlink ref="H5" location="ž60m" display="60m"/>
    <hyperlink ref="I5" location="ž100m" display="100m"/>
    <hyperlink ref="J5" location="ž200m" display="200m"/>
    <hyperlink ref="K5" location="ž300m" display="300m"/>
    <hyperlink ref="L5" location="ž400m" display="400m"/>
    <hyperlink ref="H6" location="ž800m" display="800m"/>
    <hyperlink ref="I6" location="ž1500m" display="1500m"/>
    <hyperlink ref="J6" location="ž3000m" display="3000m"/>
    <hyperlink ref="K6" location="ž5000m" display="5000m"/>
    <hyperlink ref="L6" location="ž10000m" display="10000m"/>
    <hyperlink ref="H7" location="ž100mprep" display="100/80m pr."/>
    <hyperlink ref="J7" location="ž400mprep" display="400 m pr."/>
  </hyperlinks>
  <pageMargins left="0.59027777777777779" right="0.39374999999999999" top="0.59027777777777779" bottom="0.59027777777777779" header="0.39374999999999999" footer="0.39374999999999999"/>
  <pageSetup paperSize="9" orientation="portrait" horizontalDpi="30066" verticalDpi="26478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485"/>
  <sheetViews>
    <sheetView tabSelected="1" workbookViewId="0">
      <pane ySplit="3" topLeftCell="A283" activePane="bottomLeft" state="frozen"/>
      <selection pane="bottomLeft" activeCell="O69" sqref="O69"/>
    </sheetView>
  </sheetViews>
  <sheetFormatPr defaultColWidth="8.6640625" defaultRowHeight="14.4" outlineLevelRow="2" x14ac:dyDescent="0.3"/>
  <cols>
    <col min="1" max="1" width="8.6640625" style="1" bestFit="1" customWidth="1"/>
    <col min="2" max="2" width="9.5546875" style="135" bestFit="1" customWidth="1"/>
    <col min="3" max="3" width="7.5546875" style="2" hidden="1" customWidth="1"/>
    <col min="4" max="4" width="24.6640625" style="145" bestFit="1" customWidth="1"/>
    <col min="5" max="5" width="17.6640625" style="118" bestFit="1" customWidth="1"/>
    <col min="6" max="6" width="11.44140625" style="23" bestFit="1" customWidth="1"/>
    <col min="7" max="7" width="12.6640625" style="136" bestFit="1" customWidth="1"/>
    <col min="8" max="8" width="10.33203125" style="157" bestFit="1" customWidth="1"/>
    <col min="9" max="9" width="8.88671875" style="1" hidden="1" bestFit="1" customWidth="1"/>
    <col min="10" max="10" width="8.6640625" style="23" hidden="1" bestFit="1" customWidth="1"/>
    <col min="11" max="11" width="10.33203125" style="1" hidden="1" bestFit="1" customWidth="1"/>
    <col min="12" max="12" width="8.6640625" style="1" hidden="1" bestFit="1" customWidth="1"/>
    <col min="13" max="251" width="8.6640625" style="1" bestFit="1" customWidth="1"/>
  </cols>
  <sheetData>
    <row r="1" spans="1:10" ht="38.4" x14ac:dyDescent="0.3">
      <c r="A1" s="158" t="s">
        <v>62</v>
      </c>
    </row>
    <row r="2" spans="1:10" ht="23.4" customHeight="1" x14ac:dyDescent="0.3">
      <c r="A2" s="114" t="s">
        <v>63</v>
      </c>
      <c r="B2" s="131"/>
      <c r="C2" s="115"/>
      <c r="D2" s="143"/>
      <c r="E2" s="116"/>
      <c r="F2" s="116"/>
      <c r="G2" s="131"/>
      <c r="H2" s="156"/>
    </row>
    <row r="3" spans="1:10" ht="23.4" customHeight="1" x14ac:dyDescent="0.3">
      <c r="A3" s="161" t="s">
        <v>64</v>
      </c>
      <c r="B3" s="162" t="s">
        <v>5</v>
      </c>
      <c r="C3" s="163" t="s">
        <v>3</v>
      </c>
      <c r="D3" s="162" t="s">
        <v>65</v>
      </c>
      <c r="E3" s="163" t="s">
        <v>66</v>
      </c>
      <c r="F3" s="163" t="s">
        <v>67</v>
      </c>
      <c r="G3" s="162" t="s">
        <v>68</v>
      </c>
      <c r="H3" s="162" t="s">
        <v>69</v>
      </c>
      <c r="J3" s="111" t="s">
        <v>70</v>
      </c>
    </row>
    <row r="4" spans="1:10" ht="19.95" customHeight="1" x14ac:dyDescent="0.35">
      <c r="A4" s="169" t="s">
        <v>71</v>
      </c>
      <c r="B4" s="164"/>
      <c r="C4" s="5"/>
      <c r="D4" s="165"/>
      <c r="E4" s="166"/>
      <c r="F4" s="167"/>
      <c r="G4" s="168"/>
      <c r="H4" s="168"/>
    </row>
    <row r="5" spans="1:10" ht="16.95" customHeight="1" x14ac:dyDescent="0.3">
      <c r="A5" s="6" t="s">
        <v>72</v>
      </c>
      <c r="B5" s="132"/>
      <c r="C5" s="7"/>
      <c r="D5" s="144"/>
      <c r="E5" s="117"/>
      <c r="F5" s="104"/>
      <c r="G5" s="154"/>
      <c r="H5" s="154"/>
    </row>
    <row r="6" spans="1:10" ht="18.600000000000001" customHeight="1" x14ac:dyDescent="0.3">
      <c r="A6" s="8"/>
      <c r="B6" s="133">
        <v>7.67</v>
      </c>
      <c r="D6" s="145" t="s">
        <v>73</v>
      </c>
      <c r="E6" s="118" t="str">
        <f>IF(D6="","",VLOOKUP(D6,'Popis muškarci'!$C$1:$E$125,2))</f>
        <v>AK Kvarner</v>
      </c>
      <c r="F6" s="124">
        <f>IF(D6="","",VLOOKUP(D6,'Popis muškarci'!$C$1:$E$125,3))</f>
        <v>29221</v>
      </c>
      <c r="G6" s="136" t="s">
        <v>74</v>
      </c>
      <c r="H6" s="157">
        <v>43127</v>
      </c>
      <c r="J6" s="23">
        <f>DATEDIF(F6,H6,"y")</f>
        <v>38</v>
      </c>
    </row>
    <row r="7" spans="1:10" ht="18.600000000000001" customHeight="1" x14ac:dyDescent="0.3">
      <c r="A7" s="8"/>
      <c r="B7" s="133">
        <v>7.7</v>
      </c>
      <c r="C7" s="118" t="s">
        <v>75</v>
      </c>
      <c r="D7" s="145" t="s">
        <v>76</v>
      </c>
      <c r="E7" s="118" t="str">
        <f>IF(D7="","",VLOOKUP(D7,'Popis muškarci'!$C$1:$E$125,2))</f>
        <v>Zagreb Ulix</v>
      </c>
      <c r="F7" s="124">
        <f>IF(D7="","",VLOOKUP(D7,'Popis muškarci'!$C$1:$E$125,3))</f>
        <v>29120</v>
      </c>
      <c r="G7" s="136" t="s">
        <v>77</v>
      </c>
      <c r="H7" s="157">
        <v>43135</v>
      </c>
    </row>
    <row r="8" spans="1:10" ht="18" customHeight="1" x14ac:dyDescent="0.3">
      <c r="A8" s="8"/>
      <c r="B8" s="133"/>
      <c r="E8" s="118" t="str">
        <f>IF(D8="","",VLOOKUP(D8,'Popis muškarci'!$C$1:$E$125,2))</f>
        <v/>
      </c>
      <c r="F8" s="124" t="str">
        <f>IF(D8="","",VLOOKUP(D8,'Popis muškarci'!$C$1:$E$125,3))</f>
        <v/>
      </c>
      <c r="J8" s="23" t="e">
        <f>DATEDIF(F8,H8,"y")</f>
        <v>#VALUE!</v>
      </c>
    </row>
    <row r="9" spans="1:10" ht="15" customHeight="1" outlineLevel="1" x14ac:dyDescent="0.3">
      <c r="A9" s="6" t="s">
        <v>78</v>
      </c>
      <c r="B9" s="132"/>
      <c r="C9" s="7"/>
      <c r="D9" s="144"/>
      <c r="E9" s="117"/>
      <c r="F9" s="104"/>
      <c r="G9" s="154"/>
      <c r="H9" s="154"/>
    </row>
    <row r="10" spans="1:10" ht="15" customHeight="1" outlineLevel="2" x14ac:dyDescent="0.3">
      <c r="A10" s="8"/>
      <c r="B10" s="133">
        <v>8.25</v>
      </c>
      <c r="D10" s="145" t="s">
        <v>79</v>
      </c>
      <c r="E10" s="118" t="str">
        <f>IF(D10="","",VLOOKUP(D10,'Popis muškarci'!$C$1:$E$125,2))</f>
        <v>Karlovac</v>
      </c>
      <c r="F10" s="124">
        <f>IF(D10="","",VLOOKUP(D10,'Popis muškarci'!$C$1:$E$125,3))</f>
        <v>27760</v>
      </c>
      <c r="G10" s="136" t="s">
        <v>80</v>
      </c>
      <c r="H10" s="157">
        <v>43155</v>
      </c>
      <c r="J10" s="23">
        <f>DATEDIF(F10,H10,"y")</f>
        <v>42</v>
      </c>
    </row>
    <row r="11" spans="1:10" ht="15" customHeight="1" outlineLevel="2" x14ac:dyDescent="0.3">
      <c r="A11" s="8"/>
      <c r="B11" s="133">
        <v>8.3800000000000008</v>
      </c>
      <c r="D11" s="145" t="s">
        <v>81</v>
      </c>
      <c r="E11" s="118" t="str">
        <f>IF(D11="","",VLOOKUP(D11,'Popis muškarci'!$C$1:$E$125,2))</f>
        <v>AK Martin Dugo Selo</v>
      </c>
      <c r="F11" s="124">
        <f>IF(D11="","",VLOOKUP(D11,'Popis muškarci'!$C$1:$E$125,3))</f>
        <v>28543</v>
      </c>
      <c r="G11" s="136" t="s">
        <v>74</v>
      </c>
      <c r="H11" s="157">
        <v>43162</v>
      </c>
    </row>
    <row r="12" spans="1:10" ht="15" customHeight="1" outlineLevel="2" x14ac:dyDescent="0.3">
      <c r="A12" s="8"/>
      <c r="B12" s="133">
        <v>9.6999999999999993</v>
      </c>
      <c r="D12" s="145" t="s">
        <v>82</v>
      </c>
      <c r="E12" s="118" t="str">
        <f>IF(D12="","",VLOOKUP(D12,'Popis muškarci'!$C$1:$E$125,2))</f>
        <v>HAVU</v>
      </c>
      <c r="F12" s="124">
        <f>IF(D12="","",VLOOKUP(D12,'Popis muškarci'!$C$1:$E$125,3))</f>
        <v>27034</v>
      </c>
      <c r="G12" s="136" t="s">
        <v>83</v>
      </c>
      <c r="H12" s="157">
        <v>43169</v>
      </c>
      <c r="J12" s="23">
        <f>DATEDIF(F11,H11,"y")</f>
        <v>40</v>
      </c>
    </row>
    <row r="13" spans="1:10" ht="15" customHeight="1" outlineLevel="1" x14ac:dyDescent="0.3">
      <c r="A13" s="6" t="s">
        <v>84</v>
      </c>
      <c r="B13" s="132"/>
      <c r="C13" s="7"/>
      <c r="D13" s="144"/>
      <c r="E13" s="117"/>
      <c r="F13" s="104"/>
      <c r="G13" s="154"/>
      <c r="H13" s="154"/>
      <c r="J13" s="23">
        <f>DATEDIF(F13,H13,"y")</f>
        <v>0</v>
      </c>
    </row>
    <row r="14" spans="1:10" ht="15" customHeight="1" outlineLevel="2" x14ac:dyDescent="0.3">
      <c r="A14" s="8"/>
      <c r="B14" s="133">
        <v>8.39</v>
      </c>
      <c r="D14" s="145" t="s">
        <v>85</v>
      </c>
      <c r="E14" s="118" t="str">
        <f>IF(D14="","",VLOOKUP(D14,'Popis muškarci'!$C$1:$E$125,2))</f>
        <v>Međimurje</v>
      </c>
      <c r="F14" s="124">
        <f>IF(D14="","",VLOOKUP(D14,'Popis muškarci'!$C$1:$E$125,3))</f>
        <v>24966</v>
      </c>
      <c r="G14" s="136" t="s">
        <v>83</v>
      </c>
      <c r="H14" s="157">
        <v>43169</v>
      </c>
      <c r="J14" s="23">
        <f>DATEDIF(F15,H15,"y")</f>
        <v>46</v>
      </c>
    </row>
    <row r="15" spans="1:10" ht="15" customHeight="1" outlineLevel="2" x14ac:dyDescent="0.3">
      <c r="A15" s="8"/>
      <c r="B15" s="133">
        <v>8.89</v>
      </c>
      <c r="D15" s="145" t="s">
        <v>86</v>
      </c>
      <c r="E15" s="118" t="str">
        <f>IF(D15="","",VLOOKUP(D15,'Popis muškarci'!$C$1:$E$125,2))</f>
        <v>Križevci</v>
      </c>
      <c r="F15" s="124">
        <f>IF(D15="","",VLOOKUP(D15,'Popis muškarci'!$C$1:$E$125,3))</f>
        <v>26299</v>
      </c>
      <c r="G15" s="136" t="s">
        <v>80</v>
      </c>
      <c r="H15" s="157">
        <v>43155</v>
      </c>
      <c r="J15" s="23" t="e">
        <f>DATEDIF(#REF!,#REF!,"y")</f>
        <v>#REF!</v>
      </c>
    </row>
    <row r="16" spans="1:10" ht="15" customHeight="1" outlineLevel="2" x14ac:dyDescent="0.3">
      <c r="A16" s="8"/>
      <c r="B16" s="133">
        <v>9.26</v>
      </c>
      <c r="D16" s="145" t="s">
        <v>87</v>
      </c>
      <c r="E16" s="118" t="str">
        <f>IF(D16="","",VLOOKUP(D16,'Popis muškarci'!$C$1:$E$125,2))</f>
        <v>Ak Ka-Tim Karlovac</v>
      </c>
      <c r="F16" s="124">
        <f>IF(D16="","",VLOOKUP(D16,'Popis muškarci'!$C$1:$E$125,3))</f>
        <v>26062</v>
      </c>
      <c r="G16" s="136" t="s">
        <v>80</v>
      </c>
      <c r="H16" s="157">
        <v>43155</v>
      </c>
    </row>
    <row r="17" spans="1:10" ht="15" customHeight="1" outlineLevel="2" x14ac:dyDescent="0.3">
      <c r="A17" s="8"/>
      <c r="B17" s="133"/>
      <c r="E17" s="118" t="str">
        <f>IF(D17="","",VLOOKUP(D17,'Popis muškarci'!$C$1:$E$125,2))</f>
        <v/>
      </c>
      <c r="F17" s="124" t="str">
        <f>IF(D17="","",VLOOKUP(D17,'Popis muškarci'!$C$1:$E$125,3))</f>
        <v/>
      </c>
      <c r="J17" s="23" t="e">
        <f>DATEDIF(F17,H17,"y")</f>
        <v>#VALUE!</v>
      </c>
    </row>
    <row r="18" spans="1:10" ht="15" customHeight="1" outlineLevel="1" x14ac:dyDescent="0.3">
      <c r="A18" s="6" t="s">
        <v>88</v>
      </c>
      <c r="B18" s="132"/>
      <c r="C18" s="7"/>
      <c r="D18" s="144"/>
      <c r="E18" s="117"/>
      <c r="F18" s="104"/>
      <c r="G18" s="154"/>
      <c r="H18" s="154"/>
      <c r="J18" s="23">
        <f>DATEDIF(F18,H18,"y")</f>
        <v>0</v>
      </c>
    </row>
    <row r="19" spans="1:10" ht="15" customHeight="1" outlineLevel="2" x14ac:dyDescent="0.3">
      <c r="A19" s="8"/>
      <c r="B19" s="133">
        <v>8.5399999999999991</v>
      </c>
      <c r="D19" s="145" t="s">
        <v>89</v>
      </c>
      <c r="E19" s="118" t="str">
        <f>IF(D19="","",VLOOKUP(D19,'Popis muškarci'!$C$1:$E$125,2))</f>
        <v>Maksimir</v>
      </c>
      <c r="F19" s="124">
        <f>IF(D19="","",VLOOKUP(D19,'Popis muškarci'!$C$1:$E$125,3))</f>
        <v>23860</v>
      </c>
      <c r="G19" s="136" t="s">
        <v>80</v>
      </c>
      <c r="H19" s="157">
        <v>43159</v>
      </c>
      <c r="J19" s="23">
        <f>DATEDIF(F19,H19,"y")</f>
        <v>52</v>
      </c>
    </row>
    <row r="20" spans="1:10" ht="15" customHeight="1" outlineLevel="2" x14ac:dyDescent="0.3">
      <c r="A20" s="8"/>
      <c r="B20" s="133">
        <v>8.94</v>
      </c>
      <c r="D20" s="145" t="s">
        <v>90</v>
      </c>
      <c r="E20" s="118" t="str">
        <f>IF(D20="","",VLOOKUP(D20,'Popis muškarci'!$C$1:$E$125,2))</f>
        <v>HAAK Mladost</v>
      </c>
      <c r="F20" s="124">
        <f>IF(D20="","",VLOOKUP(D20,'Popis muškarci'!$C$1:$E$125,3))</f>
        <v>23675</v>
      </c>
      <c r="G20" s="136" t="s">
        <v>74</v>
      </c>
      <c r="H20" s="157">
        <v>43162</v>
      </c>
    </row>
    <row r="21" spans="1:10" ht="15" customHeight="1" outlineLevel="2" x14ac:dyDescent="0.3">
      <c r="A21" s="8"/>
      <c r="B21" s="133">
        <v>10.37</v>
      </c>
      <c r="D21" s="145" t="s">
        <v>91</v>
      </c>
      <c r="E21" s="118" t="str">
        <f>IF(D21="","",VLOOKUP(D21,'Popis muškarci'!$C$1:$E$125,2))</f>
        <v>Martin, Dugo Selo</v>
      </c>
      <c r="F21" s="124">
        <f>IF(D21="","",VLOOKUP(D21,'Popis muškarci'!$C$1:$E$125,3))</f>
        <v>24560</v>
      </c>
      <c r="G21" s="136" t="s">
        <v>74</v>
      </c>
      <c r="H21" s="157">
        <v>43162</v>
      </c>
    </row>
    <row r="22" spans="1:10" ht="15" customHeight="1" outlineLevel="2" x14ac:dyDescent="0.3">
      <c r="A22" s="8"/>
      <c r="B22" s="133"/>
      <c r="E22" s="118" t="str">
        <f>IF(D22="","",VLOOKUP(D22,'Popis muškarci'!$C$1:$E$125,2))</f>
        <v/>
      </c>
      <c r="F22" s="124" t="str">
        <f>IF(D22="","",VLOOKUP(D22,'Popis muškarci'!$C$1:$E$125,3))</f>
        <v/>
      </c>
      <c r="J22" s="23" t="e">
        <f>DATEDIF(F22,H22,"y")</f>
        <v>#VALUE!</v>
      </c>
    </row>
    <row r="23" spans="1:10" ht="15" customHeight="1" outlineLevel="1" x14ac:dyDescent="0.3">
      <c r="A23" s="6" t="s">
        <v>92</v>
      </c>
      <c r="B23" s="132"/>
      <c r="C23" s="7"/>
      <c r="D23" s="144"/>
      <c r="E23" s="117"/>
      <c r="F23" s="104"/>
      <c r="G23" s="154"/>
      <c r="H23" s="154"/>
      <c r="J23" s="23">
        <f>DATEDIF(F23,H23,"y")</f>
        <v>0</v>
      </c>
    </row>
    <row r="24" spans="1:10" ht="15" customHeight="1" outlineLevel="2" x14ac:dyDescent="0.3">
      <c r="A24" s="8"/>
      <c r="B24" s="133">
        <v>8</v>
      </c>
      <c r="D24" s="145" t="s">
        <v>93</v>
      </c>
      <c r="E24" s="118" t="str">
        <f>IF(D24="","",VLOOKUP(D24,'Popis muškarci'!$C$1:$E$125,2))</f>
        <v>Dinamo</v>
      </c>
      <c r="F24" s="124">
        <f>IF(D24="","",VLOOKUP(D24,'Popis muškarci'!$C$1:$E$125,3))</f>
        <v>22536</v>
      </c>
      <c r="G24" s="136" t="s">
        <v>74</v>
      </c>
      <c r="H24" s="157">
        <v>43162</v>
      </c>
      <c r="J24" s="23">
        <f>DATEDIF(F24,H24,"y")</f>
        <v>56</v>
      </c>
    </row>
    <row r="25" spans="1:10" ht="15" customHeight="1" outlineLevel="2" x14ac:dyDescent="0.3">
      <c r="A25" s="8"/>
      <c r="B25" s="133">
        <v>9.19</v>
      </c>
      <c r="D25" s="145" t="s">
        <v>94</v>
      </c>
      <c r="E25" s="118" t="str">
        <f>IF(D25="","",VLOOKUP(D25,'Popis muškarci'!$C$1:$E$125,2))</f>
        <v>Mladost</v>
      </c>
      <c r="F25" s="124">
        <f>IF(D25="","",VLOOKUP(D25,'Popis muškarci'!$C$1:$E$125,3))</f>
        <v>22777</v>
      </c>
      <c r="G25" s="136" t="s">
        <v>74</v>
      </c>
      <c r="H25" s="157">
        <v>43162</v>
      </c>
      <c r="J25" s="23">
        <f>DATEDIF(F25,H25,"y")</f>
        <v>55</v>
      </c>
    </row>
    <row r="26" spans="1:10" ht="15" customHeight="1" outlineLevel="2" x14ac:dyDescent="0.3">
      <c r="A26" s="8"/>
      <c r="B26"/>
      <c r="C26"/>
      <c r="D26"/>
      <c r="E26" s="118" t="str">
        <f>IF(D26="","",VLOOKUP(D26,'Popis muškarci'!$C$1:$E$125,2))</f>
        <v/>
      </c>
      <c r="F26" s="124" t="str">
        <f>IF(D26="","",VLOOKUP(D26,'Popis muškarci'!$C$1:$E$125,3))</f>
        <v/>
      </c>
      <c r="G26"/>
      <c r="H26"/>
    </row>
    <row r="27" spans="1:10" ht="15" customHeight="1" outlineLevel="2" x14ac:dyDescent="0.3">
      <c r="A27" s="8"/>
      <c r="B27"/>
      <c r="C27"/>
      <c r="D27"/>
      <c r="E27" s="118" t="str">
        <f>IF(D27="","",VLOOKUP(D27,'Popis muškarci'!$C$1:$E$125,2))</f>
        <v/>
      </c>
      <c r="F27" s="124" t="str">
        <f>IF(D27="","",VLOOKUP(D27,'Popis muškarci'!$C$1:$E$125,3))</f>
        <v/>
      </c>
      <c r="G27"/>
      <c r="H27"/>
    </row>
    <row r="28" spans="1:10" ht="15" customHeight="1" outlineLevel="2" x14ac:dyDescent="0.3">
      <c r="A28" s="8"/>
      <c r="B28" s="133"/>
      <c r="E28" s="118" t="str">
        <f>IF(D28="","",VLOOKUP(D28,'Popis muškarci'!$C$1:$E$125,2))</f>
        <v/>
      </c>
      <c r="F28" s="124" t="str">
        <f>IF(D28="","",VLOOKUP(D28,'Popis muškarci'!$C$1:$E$125,3))</f>
        <v/>
      </c>
      <c r="J28" s="23" t="e">
        <f t="shared" ref="J28:J33" si="0">DATEDIF(F28,H28,"y")</f>
        <v>#VALUE!</v>
      </c>
    </row>
    <row r="29" spans="1:10" ht="15" customHeight="1" outlineLevel="1" x14ac:dyDescent="0.3">
      <c r="A29" s="6" t="s">
        <v>95</v>
      </c>
      <c r="B29" s="132"/>
      <c r="C29" s="7"/>
      <c r="D29" s="144"/>
      <c r="E29" s="117"/>
      <c r="F29" s="104"/>
      <c r="G29" s="154"/>
      <c r="H29" s="154"/>
      <c r="J29" s="23">
        <f t="shared" si="0"/>
        <v>0</v>
      </c>
    </row>
    <row r="30" spans="1:10" ht="15" customHeight="1" outlineLevel="2" x14ac:dyDescent="0.3">
      <c r="A30" s="8"/>
      <c r="B30" s="133">
        <v>9.0399999999999991</v>
      </c>
      <c r="D30" s="145" t="s">
        <v>96</v>
      </c>
      <c r="E30" s="118" t="str">
        <f>IF(D30="","",VLOOKUP(D30,'Popis muškarci'!$C$1:$E$125,2))</f>
        <v>Mladost</v>
      </c>
      <c r="F30" s="124">
        <f>IF(D30="","",VLOOKUP(D30,'Popis muškarci'!$C$1:$E$125,3))</f>
        <v>20939</v>
      </c>
      <c r="G30" s="136" t="s">
        <v>74</v>
      </c>
      <c r="H30" s="157">
        <v>43162</v>
      </c>
      <c r="J30" s="23">
        <f t="shared" si="0"/>
        <v>60</v>
      </c>
    </row>
    <row r="31" spans="1:10" ht="15" customHeight="1" outlineLevel="2" x14ac:dyDescent="0.3">
      <c r="A31" s="8"/>
      <c r="B31" s="133"/>
      <c r="E31" s="118" t="str">
        <f>IF(D31="","",VLOOKUP(D31,'Popis muškarci'!$C$1:$E$125,2))</f>
        <v/>
      </c>
      <c r="F31" s="124" t="str">
        <f>IF(D31="","",VLOOKUP(D31,'Popis muškarci'!$C$1:$E$125,3))</f>
        <v/>
      </c>
      <c r="J31" s="23" t="e">
        <f t="shared" si="0"/>
        <v>#VALUE!</v>
      </c>
    </row>
    <row r="32" spans="1:10" ht="15" customHeight="1" outlineLevel="1" x14ac:dyDescent="0.3">
      <c r="A32" s="6" t="s">
        <v>97</v>
      </c>
      <c r="B32" s="134"/>
      <c r="C32" s="7"/>
      <c r="D32" s="144"/>
      <c r="E32" s="117"/>
      <c r="F32" s="104"/>
      <c r="G32" s="154"/>
      <c r="H32" s="154"/>
      <c r="J32" s="23">
        <f t="shared" si="0"/>
        <v>0</v>
      </c>
    </row>
    <row r="33" spans="1:11" ht="15" customHeight="1" outlineLevel="1" x14ac:dyDescent="0.3">
      <c r="B33" s="133"/>
      <c r="E33" s="118" t="str">
        <f>IF(D33="","",VLOOKUP(D33,'Popis muškarci'!$C$1:$E$125,2))</f>
        <v/>
      </c>
      <c r="F33" s="124" t="str">
        <f>IF(D33="","",VLOOKUP(D33,'Popis muškarci'!$C$1:$E$125,3))</f>
        <v/>
      </c>
      <c r="J33" s="23" t="e">
        <f t="shared" si="0"/>
        <v>#VALUE!</v>
      </c>
    </row>
    <row r="34" spans="1:11" ht="15" customHeight="1" outlineLevel="1" x14ac:dyDescent="0.3">
      <c r="B34" s="133"/>
      <c r="F34" s="124"/>
    </row>
    <row r="35" spans="1:11" ht="15" customHeight="1" outlineLevel="1" x14ac:dyDescent="0.3">
      <c r="A35" s="6" t="s">
        <v>98</v>
      </c>
      <c r="B35" s="134"/>
      <c r="C35" s="7"/>
      <c r="D35" s="144"/>
      <c r="E35" s="117"/>
      <c r="F35" s="104"/>
      <c r="G35" s="154"/>
      <c r="H35" s="154"/>
    </row>
    <row r="36" spans="1:11" ht="15" customHeight="1" outlineLevel="1" x14ac:dyDescent="0.3">
      <c r="B36" s="133">
        <v>9.42</v>
      </c>
      <c r="D36" s="145" t="s">
        <v>99</v>
      </c>
      <c r="E36" s="118" t="str">
        <f>IF(D36="","",VLOOKUP(D36,'Popis muškarci'!$C$1:$E$125,2))</f>
        <v>HAVU</v>
      </c>
      <c r="F36" s="124">
        <f>IF(D36="","",VLOOKUP(D36,'Popis muškarci'!$C$1:$E$125,3))</f>
        <v>17267</v>
      </c>
      <c r="G36" s="136" t="s">
        <v>83</v>
      </c>
      <c r="H36" s="157">
        <v>43169</v>
      </c>
    </row>
    <row r="37" spans="1:11" ht="15" customHeight="1" outlineLevel="1" x14ac:dyDescent="0.3">
      <c r="B37" s="133">
        <v>10.91</v>
      </c>
      <c r="D37" s="145" t="s">
        <v>100</v>
      </c>
      <c r="E37" s="118" t="str">
        <f>IF(D37="","",VLOOKUP(D37,'Popis muškarci'!$C$1:$E$125,2))</f>
        <v>Vrginmost</v>
      </c>
      <c r="F37" s="124">
        <f>IF(D37="","",VLOOKUP(D37,'Popis muškarci'!$C$1:$E$125,3))</f>
        <v>16217</v>
      </c>
      <c r="G37" s="136" t="s">
        <v>83</v>
      </c>
      <c r="H37" s="157">
        <v>43169</v>
      </c>
    </row>
    <row r="38" spans="1:11" ht="15" customHeight="1" outlineLevel="1" x14ac:dyDescent="0.3">
      <c r="A38" s="6" t="s">
        <v>101</v>
      </c>
      <c r="B38" s="134"/>
      <c r="C38" s="7"/>
      <c r="D38" s="144"/>
      <c r="E38" s="117"/>
      <c r="F38" s="104"/>
      <c r="G38" s="154"/>
      <c r="H38" s="154"/>
    </row>
    <row r="39" spans="1:11" ht="15" customHeight="1" outlineLevel="1" x14ac:dyDescent="0.3">
      <c r="B39" s="133">
        <v>11.94</v>
      </c>
      <c r="D39" s="145" t="s">
        <v>102</v>
      </c>
      <c r="E39" s="118" t="str">
        <f>IF(D39="","",VLOOKUP(D39,'Popis muškarci'!$C$1:$E$125,2))</f>
        <v>AK Liburnija</v>
      </c>
      <c r="F39" s="124">
        <f>IF(D39="","",VLOOKUP(D39,'Popis muškarci'!$C$1:$E$125,3))</f>
        <v>14982</v>
      </c>
      <c r="G39" s="136" t="s">
        <v>74</v>
      </c>
      <c r="H39" s="157">
        <v>43162</v>
      </c>
    </row>
    <row r="40" spans="1:11" ht="15" customHeight="1" outlineLevel="1" x14ac:dyDescent="0.3">
      <c r="B40" s="133"/>
      <c r="F40" s="124"/>
      <c r="J40" s="23">
        <f t="shared" ref="J40:J64" si="1">DATEDIF(F40,H40,"y")</f>
        <v>0</v>
      </c>
      <c r="K40" s="9"/>
    </row>
    <row r="41" spans="1:11" ht="18" x14ac:dyDescent="0.35">
      <c r="A41" s="169" t="s">
        <v>103</v>
      </c>
      <c r="B41" s="170"/>
      <c r="C41" s="5"/>
      <c r="D41" s="171"/>
      <c r="E41" s="172"/>
      <c r="F41" s="173"/>
      <c r="G41" s="174"/>
      <c r="H41" s="174"/>
      <c r="J41" s="23">
        <f t="shared" si="1"/>
        <v>0</v>
      </c>
    </row>
    <row r="42" spans="1:11" ht="15" customHeight="1" outlineLevel="1" x14ac:dyDescent="0.3">
      <c r="A42" s="6" t="s">
        <v>104</v>
      </c>
      <c r="B42" s="134"/>
      <c r="C42" s="7"/>
      <c r="D42" s="144"/>
      <c r="E42" s="117"/>
      <c r="F42" s="104"/>
      <c r="G42" s="154"/>
      <c r="H42" s="154"/>
      <c r="J42" s="23">
        <f t="shared" si="1"/>
        <v>0</v>
      </c>
    </row>
    <row r="43" spans="1:11" ht="15" customHeight="1" outlineLevel="2" x14ac:dyDescent="0.3">
      <c r="A43" s="8"/>
      <c r="B43" s="133"/>
      <c r="E43" s="118" t="str">
        <f>IF(D43="","",VLOOKUP(D43,'Popis muškarci'!$C$1:$E$125,2))</f>
        <v/>
      </c>
      <c r="F43" s="124" t="str">
        <f>IF(D43="","",VLOOKUP(D43,'Popis muškarci'!$C$1:$E$125,3))</f>
        <v/>
      </c>
      <c r="J43" s="23" t="e">
        <f t="shared" si="1"/>
        <v>#VALUE!</v>
      </c>
    </row>
    <row r="44" spans="1:11" ht="15" customHeight="1" outlineLevel="2" x14ac:dyDescent="0.3">
      <c r="A44" s="8"/>
      <c r="B44" s="133"/>
      <c r="E44" s="118" t="str">
        <f>IF(D44="","",VLOOKUP(D44,'Popis muškarci'!$C$1:$E$125,2))</f>
        <v/>
      </c>
      <c r="F44" s="124" t="str">
        <f>IF(D44="","",VLOOKUP(D44,'Popis muškarci'!$C$1:$E$125,3))</f>
        <v/>
      </c>
      <c r="J44" s="23" t="e">
        <f t="shared" si="1"/>
        <v>#VALUE!</v>
      </c>
    </row>
    <row r="45" spans="1:11" ht="15" customHeight="1" outlineLevel="2" x14ac:dyDescent="0.3">
      <c r="A45" s="8"/>
      <c r="B45" s="133"/>
      <c r="E45" s="118" t="str">
        <f>IF(D45="","",VLOOKUP(D45,'Popis muškarci'!$C$1:$E$125,2))</f>
        <v/>
      </c>
      <c r="F45" s="124" t="str">
        <f>IF(D45="","",VLOOKUP(D45,'Popis muškarci'!$C$1:$E$125,3))</f>
        <v/>
      </c>
      <c r="J45" s="23" t="e">
        <f t="shared" si="1"/>
        <v>#VALUE!</v>
      </c>
    </row>
    <row r="46" spans="1:11" ht="15" customHeight="1" outlineLevel="2" x14ac:dyDescent="0.3">
      <c r="A46" s="8"/>
      <c r="B46" s="133"/>
      <c r="E46" s="118" t="str">
        <f>IF(D46="","",VLOOKUP(D46,'Popis muškarci'!$C$1:$E$125,2))</f>
        <v/>
      </c>
      <c r="F46" s="124" t="str">
        <f>IF(D46="","",VLOOKUP(D46,'Popis muškarci'!$C$1:$E$125,3))</f>
        <v/>
      </c>
      <c r="J46" s="23" t="e">
        <f t="shared" si="1"/>
        <v>#VALUE!</v>
      </c>
    </row>
    <row r="47" spans="1:11" ht="15" customHeight="1" outlineLevel="1" x14ac:dyDescent="0.3">
      <c r="A47" s="6" t="s">
        <v>105</v>
      </c>
      <c r="B47" s="134"/>
      <c r="C47" s="7"/>
      <c r="D47" s="144"/>
      <c r="E47" s="117"/>
      <c r="F47" s="104"/>
      <c r="G47" s="154"/>
      <c r="H47" s="154"/>
      <c r="J47" s="23">
        <f t="shared" si="1"/>
        <v>0</v>
      </c>
    </row>
    <row r="48" spans="1:11" ht="15" customHeight="1" outlineLevel="2" x14ac:dyDescent="0.3">
      <c r="A48" s="8"/>
      <c r="B48" s="133">
        <v>31.9</v>
      </c>
      <c r="D48" s="145" t="s">
        <v>82</v>
      </c>
      <c r="E48" s="118" t="str">
        <f>IF(D48="","",VLOOKUP(D48,'Popis muškarci'!$C$1:$E$125,2))</f>
        <v>HAVU</v>
      </c>
      <c r="F48" s="124">
        <f>IF(D48="","",VLOOKUP(D48,'Popis muškarci'!$C$1:$E$125,3))</f>
        <v>27034</v>
      </c>
      <c r="G48" s="136" t="s">
        <v>83</v>
      </c>
      <c r="H48" s="157">
        <v>43170</v>
      </c>
      <c r="J48" s="23">
        <f t="shared" si="1"/>
        <v>44</v>
      </c>
    </row>
    <row r="49" spans="1:10" ht="15" customHeight="1" outlineLevel="2" x14ac:dyDescent="0.3">
      <c r="A49" s="8"/>
      <c r="B49" s="133"/>
      <c r="E49" s="118" t="str">
        <f>IF(D49="","",VLOOKUP(D49,'Popis muškarci'!$C$1:$E$125,2))</f>
        <v/>
      </c>
      <c r="F49" s="124" t="str">
        <f>IF(D49="","",VLOOKUP(D49,'Popis muškarci'!$C$1:$E$125,3))</f>
        <v/>
      </c>
      <c r="J49" s="23" t="e">
        <f t="shared" si="1"/>
        <v>#VALUE!</v>
      </c>
    </row>
    <row r="50" spans="1:10" ht="15" customHeight="1" outlineLevel="2" x14ac:dyDescent="0.3">
      <c r="A50" s="8"/>
      <c r="B50" s="133"/>
      <c r="E50" s="118" t="str">
        <f>IF(D50="","",VLOOKUP(D50,'Popis muškarci'!$C$1:$E$125,2))</f>
        <v/>
      </c>
      <c r="F50" s="124" t="str">
        <f>IF(D50="","",VLOOKUP(D50,'Popis muškarci'!$C$1:$E$125,3))</f>
        <v/>
      </c>
      <c r="J50" s="23" t="e">
        <f t="shared" si="1"/>
        <v>#VALUE!</v>
      </c>
    </row>
    <row r="51" spans="1:10" ht="15" customHeight="1" outlineLevel="2" x14ac:dyDescent="0.3">
      <c r="A51" s="8"/>
      <c r="B51" s="133"/>
      <c r="E51" s="118" t="str">
        <f>IF(D51="","",VLOOKUP(D51,'Popis muškarci'!$C$1:$E$125,2))</f>
        <v/>
      </c>
      <c r="F51" s="124" t="str">
        <f>IF(D51="","",VLOOKUP(D51,'Popis muškarci'!$C$1:$E$125,3))</f>
        <v/>
      </c>
      <c r="J51" s="23" t="e">
        <f t="shared" si="1"/>
        <v>#VALUE!</v>
      </c>
    </row>
    <row r="52" spans="1:10" ht="15" customHeight="1" outlineLevel="2" x14ac:dyDescent="0.3">
      <c r="A52" s="8"/>
      <c r="B52" s="133"/>
      <c r="E52" s="118" t="str">
        <f>IF(D52="","",VLOOKUP(D52,'Popis muškarci'!$C$1:$E$125,2))</f>
        <v/>
      </c>
      <c r="F52" s="124" t="str">
        <f>IF(D52="","",VLOOKUP(D52,'Popis muškarci'!$C$1:$E$125,3))</f>
        <v/>
      </c>
      <c r="J52" s="23" t="e">
        <f t="shared" si="1"/>
        <v>#VALUE!</v>
      </c>
    </row>
    <row r="53" spans="1:10" ht="15" customHeight="1" outlineLevel="2" x14ac:dyDescent="0.3">
      <c r="A53" s="8"/>
      <c r="B53" s="133"/>
      <c r="E53" s="118" t="str">
        <f>IF(D53="","",VLOOKUP(D53,'Popis muškarci'!$C$1:$E$125,2))</f>
        <v/>
      </c>
      <c r="F53" s="124" t="str">
        <f>IF(D53="","",VLOOKUP(D53,'Popis muškarci'!$C$1:$E$125,3))</f>
        <v/>
      </c>
      <c r="J53" s="23" t="e">
        <f t="shared" si="1"/>
        <v>#VALUE!</v>
      </c>
    </row>
    <row r="54" spans="1:10" ht="15" customHeight="1" outlineLevel="1" x14ac:dyDescent="0.3">
      <c r="A54" s="6" t="s">
        <v>106</v>
      </c>
      <c r="B54" s="134"/>
      <c r="C54" s="7"/>
      <c r="D54" s="144"/>
      <c r="E54" s="117"/>
      <c r="F54" s="104"/>
      <c r="G54" s="154"/>
      <c r="H54" s="154"/>
      <c r="J54" s="23">
        <f t="shared" si="1"/>
        <v>0</v>
      </c>
    </row>
    <row r="55" spans="1:10" ht="15" customHeight="1" outlineLevel="2" x14ac:dyDescent="0.3">
      <c r="A55" s="8"/>
      <c r="B55" s="133">
        <v>27.59</v>
      </c>
      <c r="D55" s="145" t="s">
        <v>85</v>
      </c>
      <c r="E55" s="118" t="str">
        <f>IF(D55="","",VLOOKUP(D55,'Popis muškarci'!$C$1:$E$125,2))</f>
        <v>Međimurje</v>
      </c>
      <c r="F55" s="124">
        <f>IF(D55="","",VLOOKUP(D55,'Popis muškarci'!$C$1:$E$125,3))</f>
        <v>24966</v>
      </c>
      <c r="G55" s="136" t="s">
        <v>80</v>
      </c>
      <c r="H55" s="157">
        <v>43159</v>
      </c>
      <c r="J55" s="23">
        <f t="shared" si="1"/>
        <v>49</v>
      </c>
    </row>
    <row r="56" spans="1:10" ht="15" customHeight="1" outlineLevel="2" x14ac:dyDescent="0.3">
      <c r="A56" s="8"/>
      <c r="B56" s="133"/>
      <c r="E56" s="118" t="str">
        <f>IF(D56="","",VLOOKUP(D56,'Popis muškarci'!$C$1:$E$125,2))</f>
        <v/>
      </c>
      <c r="F56" s="124" t="str">
        <f>IF(D56="","",VLOOKUP(D56,'Popis muškarci'!$C$1:$E$125,3))</f>
        <v/>
      </c>
      <c r="J56" s="23" t="e">
        <f t="shared" si="1"/>
        <v>#VALUE!</v>
      </c>
    </row>
    <row r="57" spans="1:10" ht="15" customHeight="1" outlineLevel="2" x14ac:dyDescent="0.3">
      <c r="A57" s="8"/>
      <c r="B57" s="133"/>
      <c r="E57" s="118" t="str">
        <f>IF(D57="","",VLOOKUP(D57,'Popis muškarci'!$C$1:$E$125,2))</f>
        <v/>
      </c>
      <c r="F57" s="124" t="str">
        <f>IF(D57="","",VLOOKUP(D57,'Popis muškarci'!$C$1:$E$125,3))</f>
        <v/>
      </c>
      <c r="J57" s="23" t="e">
        <f t="shared" si="1"/>
        <v>#VALUE!</v>
      </c>
    </row>
    <row r="58" spans="1:10" ht="15" customHeight="1" outlineLevel="2" x14ac:dyDescent="0.3">
      <c r="A58" s="8"/>
      <c r="B58" s="133"/>
      <c r="E58" s="118" t="str">
        <f>IF(D58="","",VLOOKUP(D58,'Popis muškarci'!$C$1:$E$125,2))</f>
        <v/>
      </c>
      <c r="F58" s="124" t="str">
        <f>IF(D58="","",VLOOKUP(D58,'Popis muškarci'!$C$1:$E$125,3))</f>
        <v/>
      </c>
      <c r="J58" s="23" t="e">
        <f t="shared" si="1"/>
        <v>#VALUE!</v>
      </c>
    </row>
    <row r="59" spans="1:10" ht="15" customHeight="1" outlineLevel="2" x14ac:dyDescent="0.3">
      <c r="A59" s="8"/>
      <c r="B59" s="133"/>
      <c r="E59" s="118" t="str">
        <f>IF(D59="","",VLOOKUP(D59,'Popis muškarci'!$C$1:$E$125,2))</f>
        <v/>
      </c>
      <c r="F59" s="124" t="str">
        <f>IF(D59="","",VLOOKUP(D59,'Popis muškarci'!$C$1:$E$125,3))</f>
        <v/>
      </c>
      <c r="J59" s="23" t="e">
        <f t="shared" si="1"/>
        <v>#VALUE!</v>
      </c>
    </row>
    <row r="60" spans="1:10" ht="15" customHeight="1" outlineLevel="1" x14ac:dyDescent="0.3">
      <c r="A60" s="6" t="s">
        <v>107</v>
      </c>
      <c r="B60" s="134"/>
      <c r="C60" s="7"/>
      <c r="D60" s="144"/>
      <c r="E60" s="117"/>
      <c r="F60" s="104"/>
      <c r="G60" s="154"/>
      <c r="H60" s="154"/>
      <c r="J60" s="23">
        <f t="shared" si="1"/>
        <v>0</v>
      </c>
    </row>
    <row r="61" spans="1:10" ht="15" customHeight="1" outlineLevel="2" x14ac:dyDescent="0.3">
      <c r="A61" s="8"/>
      <c r="B61" s="133">
        <v>26.32</v>
      </c>
      <c r="D61" s="145" t="s">
        <v>108</v>
      </c>
      <c r="E61" s="118" t="str">
        <f>IF(D61="","",VLOOKUP(D61,'Popis muškarci'!$C$1:$E$125,2))</f>
        <v>Maksimir</v>
      </c>
      <c r="F61" s="124">
        <f>IF(D61="","",VLOOKUP(D61,'Popis muškarci'!$C$1:$E$125,3))</f>
        <v>23695</v>
      </c>
      <c r="G61" s="136" t="s">
        <v>80</v>
      </c>
      <c r="H61" s="157">
        <v>43159</v>
      </c>
      <c r="J61" s="23">
        <f t="shared" si="1"/>
        <v>53</v>
      </c>
    </row>
    <row r="62" spans="1:10" ht="15" customHeight="1" outlineLevel="2" x14ac:dyDescent="0.3">
      <c r="A62" s="8"/>
      <c r="B62" s="133"/>
      <c r="E62" s="118" t="str">
        <f>IF(D62="","",VLOOKUP(D62,'Popis muškarci'!$C$1:$E$125,2))</f>
        <v/>
      </c>
      <c r="F62" s="124" t="str">
        <f>IF(D62="","",VLOOKUP(D62,'Popis muškarci'!$C$1:$E$125,3))</f>
        <v/>
      </c>
      <c r="J62" s="23" t="e">
        <f t="shared" si="1"/>
        <v>#VALUE!</v>
      </c>
    </row>
    <row r="63" spans="1:10" ht="15" customHeight="1" outlineLevel="2" x14ac:dyDescent="0.3">
      <c r="A63" s="8"/>
      <c r="B63" s="133"/>
      <c r="E63" s="118" t="str">
        <f>IF(D63="","",VLOOKUP(D63,'Popis muškarci'!$C$1:$E$125,2))</f>
        <v/>
      </c>
      <c r="F63" s="124" t="str">
        <f>IF(D63="","",VLOOKUP(D63,'Popis muškarci'!$C$1:$E$125,3))</f>
        <v/>
      </c>
      <c r="J63" s="23" t="e">
        <f t="shared" si="1"/>
        <v>#VALUE!</v>
      </c>
    </row>
    <row r="64" spans="1:10" ht="15" customHeight="1" outlineLevel="1" x14ac:dyDescent="0.3">
      <c r="A64" s="6" t="s">
        <v>109</v>
      </c>
      <c r="B64" s="134"/>
      <c r="C64" s="7"/>
      <c r="D64" s="144"/>
      <c r="E64" s="117"/>
      <c r="F64" s="104"/>
      <c r="G64" s="154"/>
      <c r="H64" s="154"/>
      <c r="J64" s="23">
        <f t="shared" si="1"/>
        <v>0</v>
      </c>
    </row>
    <row r="65" spans="1:10" ht="15" customHeight="1" outlineLevel="1" x14ac:dyDescent="0.3">
      <c r="A65" s="8"/>
      <c r="B65" s="133">
        <v>27.12</v>
      </c>
      <c r="D65" s="145" t="s">
        <v>93</v>
      </c>
      <c r="E65" s="118" t="str">
        <f>IF(D65="","",VLOOKUP(D65,'Popis muškarci'!$C$1:$E$125,2))</f>
        <v>Dinamo</v>
      </c>
      <c r="F65" s="124">
        <f>IF(D65="","",VLOOKUP(D65,'Popis muškarci'!$C$1:$E$125,3))</f>
        <v>22536</v>
      </c>
      <c r="G65" s="136" t="s">
        <v>83</v>
      </c>
      <c r="H65" s="157">
        <v>43170</v>
      </c>
      <c r="J65" s="23" t="e">
        <f>DATEDIF(#REF!,#REF!,"y")</f>
        <v>#REF!</v>
      </c>
    </row>
    <row r="66" spans="1:10" ht="15" customHeight="1" outlineLevel="1" x14ac:dyDescent="0.3">
      <c r="A66" s="8"/>
      <c r="B66" s="133"/>
      <c r="F66" s="124"/>
    </row>
    <row r="67" spans="1:10" ht="15" customHeight="1" outlineLevel="1" x14ac:dyDescent="0.3">
      <c r="A67" s="224" t="s">
        <v>133</v>
      </c>
      <c r="B67" s="134"/>
      <c r="C67" s="7"/>
      <c r="D67" s="144"/>
      <c r="E67" s="117"/>
      <c r="F67" s="104"/>
      <c r="G67" s="154"/>
      <c r="H67" s="154"/>
    </row>
    <row r="68" spans="1:10" ht="15" customHeight="1" outlineLevel="1" x14ac:dyDescent="0.3">
      <c r="A68" s="8"/>
      <c r="B68" s="133">
        <v>31.29</v>
      </c>
      <c r="D68" s="225" t="s">
        <v>96</v>
      </c>
      <c r="E68" s="118" t="str">
        <f>IF(D68="","",VLOOKUP(D68,'Popis muškarci'!$C$1:$E$125,2))</f>
        <v>Mladost</v>
      </c>
      <c r="F68" s="124">
        <f>IF(D68="","",VLOOKUP(D68,'Popis muškarci'!$C$1:$E$125,3))</f>
        <v>20939</v>
      </c>
      <c r="G68" s="226" t="s">
        <v>451</v>
      </c>
      <c r="H68" s="157">
        <v>43182</v>
      </c>
    </row>
    <row r="69" spans="1:10" ht="15" customHeight="1" outlineLevel="1" x14ac:dyDescent="0.3">
      <c r="A69" s="8"/>
      <c r="B69" s="133"/>
      <c r="F69" s="124"/>
    </row>
    <row r="70" spans="1:10" ht="15" customHeight="1" outlineLevel="1" x14ac:dyDescent="0.3">
      <c r="A70" s="6" t="s">
        <v>110</v>
      </c>
      <c r="B70" s="134"/>
      <c r="C70" s="7"/>
      <c r="D70" s="144"/>
      <c r="E70" s="117"/>
      <c r="F70" s="104"/>
      <c r="G70" s="154"/>
      <c r="H70" s="154"/>
    </row>
    <row r="71" spans="1:10" ht="15" customHeight="1" outlineLevel="1" x14ac:dyDescent="0.3">
      <c r="A71" s="8"/>
      <c r="B71" s="133">
        <v>37.340000000000003</v>
      </c>
      <c r="D71" s="145" t="s">
        <v>100</v>
      </c>
      <c r="E71" s="118" t="str">
        <f>IF(D71="","",VLOOKUP(D71,'Popis muškarci'!$C$1:$E$125,2))</f>
        <v>Vrginmost</v>
      </c>
      <c r="F71" s="124">
        <f>IF(D71="","",VLOOKUP(D71,'Popis muškarci'!$C$1:$E$125,3))</f>
        <v>16217</v>
      </c>
      <c r="G71" s="136" t="s">
        <v>83</v>
      </c>
      <c r="H71" s="157">
        <v>43170</v>
      </c>
    </row>
    <row r="72" spans="1:10" ht="15" customHeight="1" outlineLevel="1" x14ac:dyDescent="0.3">
      <c r="A72" s="8"/>
      <c r="B72" s="133"/>
      <c r="E72" s="118" t="str">
        <f>IF(D72="","",VLOOKUP(D72,'Popis muškarci'!$C$1:$E$125,2))</f>
        <v/>
      </c>
      <c r="F72" s="124" t="str">
        <f>IF(D72="","",VLOOKUP(D72,'Popis muškarci'!$C$1:$E$125,3))</f>
        <v/>
      </c>
      <c r="J72" s="23">
        <f>DATEDIF(F65,H65,"y")</f>
        <v>56</v>
      </c>
    </row>
    <row r="73" spans="1:10" ht="15" customHeight="1" outlineLevel="1" x14ac:dyDescent="0.35">
      <c r="A73" s="169" t="s">
        <v>111</v>
      </c>
      <c r="B73" s="170"/>
      <c r="C73" s="5"/>
      <c r="D73" s="171"/>
      <c r="E73" s="172"/>
      <c r="F73" s="173"/>
      <c r="G73" s="174"/>
      <c r="H73" s="174"/>
    </row>
    <row r="74" spans="1:10" ht="15" customHeight="1" outlineLevel="1" x14ac:dyDescent="0.3">
      <c r="A74" s="6" t="s">
        <v>104</v>
      </c>
      <c r="B74" s="134"/>
      <c r="C74" s="7"/>
      <c r="D74" s="144"/>
      <c r="E74" s="117"/>
      <c r="F74" s="104"/>
      <c r="G74" s="154"/>
      <c r="H74" s="154"/>
    </row>
    <row r="75" spans="1:10" ht="15" customHeight="1" outlineLevel="1" x14ac:dyDescent="0.3">
      <c r="A75" s="8"/>
      <c r="B75" s="180"/>
      <c r="E75" s="118" t="str">
        <f>IF(D75="","",VLOOKUP(D75,'Popis muškarci'!$C$1:$E$125,2))</f>
        <v/>
      </c>
      <c r="F75" s="124" t="str">
        <f>IF(D75="","",VLOOKUP(D75,'Popis muškarci'!$C$1:$E$125,3))</f>
        <v/>
      </c>
    </row>
    <row r="76" spans="1:10" ht="15" customHeight="1" outlineLevel="1" x14ac:dyDescent="0.3">
      <c r="A76" s="8"/>
      <c r="B76" s="180"/>
      <c r="E76" s="118" t="str">
        <f>IF(D76="","",VLOOKUP(D76,'Popis muškarci'!$C$1:$E$125,2))</f>
        <v/>
      </c>
      <c r="F76" s="124" t="str">
        <f>IF(D76="","",VLOOKUP(D76,'Popis muškarci'!$C$1:$E$125,3))</f>
        <v/>
      </c>
    </row>
    <row r="77" spans="1:10" ht="15" customHeight="1" outlineLevel="1" x14ac:dyDescent="0.3">
      <c r="A77" s="8"/>
      <c r="B77" s="180"/>
      <c r="E77" s="118" t="str">
        <f>IF(D77="","",VLOOKUP(D77,'Popis muškarci'!$C$1:$E$125,2))</f>
        <v/>
      </c>
      <c r="F77" s="124" t="str">
        <f>IF(D77="","",VLOOKUP(D77,'Popis muškarci'!$C$1:$E$125,3))</f>
        <v/>
      </c>
    </row>
    <row r="78" spans="1:10" ht="15" customHeight="1" outlineLevel="1" x14ac:dyDescent="0.3">
      <c r="A78" s="8"/>
      <c r="B78" s="180"/>
      <c r="E78" s="118" t="str">
        <f>IF(D78="","",VLOOKUP(D78,'Popis muškarci'!$C$1:$E$125,2))</f>
        <v/>
      </c>
      <c r="F78" s="124" t="str">
        <f>IF(D78="","",VLOOKUP(D78,'Popis muškarci'!$C$1:$E$125,3))</f>
        <v/>
      </c>
    </row>
    <row r="79" spans="1:10" ht="15" customHeight="1" outlineLevel="1" x14ac:dyDescent="0.3">
      <c r="A79" s="6" t="s">
        <v>105</v>
      </c>
      <c r="B79" s="181"/>
      <c r="C79" s="7"/>
      <c r="D79" s="144"/>
      <c r="E79" s="117"/>
      <c r="F79" s="104"/>
      <c r="G79" s="154"/>
      <c r="H79" s="154"/>
    </row>
    <row r="80" spans="1:10" ht="15" customHeight="1" outlineLevel="1" x14ac:dyDescent="0.3">
      <c r="A80" s="8"/>
      <c r="B80" s="180"/>
      <c r="E80" s="118" t="str">
        <f>IF(D80="","",VLOOKUP(D80,'Popis muškarci'!$C$1:$E$125,2))</f>
        <v/>
      </c>
      <c r="F80" s="124" t="str">
        <f>IF(D80="","",VLOOKUP(D80,'Popis muškarci'!$C$1:$E$125,3))</f>
        <v/>
      </c>
    </row>
    <row r="81" spans="1:8" ht="15" customHeight="1" outlineLevel="1" x14ac:dyDescent="0.3">
      <c r="A81" s="8"/>
      <c r="B81" s="180"/>
      <c r="E81" s="118" t="str">
        <f>IF(D81="","",VLOOKUP(D81,'Popis muškarci'!$C$1:$E$125,2))</f>
        <v/>
      </c>
      <c r="F81" s="124" t="str">
        <f>IF(D81="","",VLOOKUP(D81,'Popis muškarci'!$C$1:$E$125,3))</f>
        <v/>
      </c>
    </row>
    <row r="82" spans="1:8" ht="15" customHeight="1" outlineLevel="1" x14ac:dyDescent="0.3">
      <c r="A82" s="8"/>
      <c r="B82" s="180"/>
      <c r="E82" s="118" t="str">
        <f>IF(D82="","",VLOOKUP(D82,'Popis muškarci'!$C$1:$E$125,2))</f>
        <v/>
      </c>
      <c r="F82" s="124" t="str">
        <f>IF(D82="","",VLOOKUP(D82,'Popis muškarci'!$C$1:$E$125,3))</f>
        <v/>
      </c>
    </row>
    <row r="83" spans="1:8" ht="15" customHeight="1" outlineLevel="1" x14ac:dyDescent="0.3">
      <c r="A83" s="8"/>
      <c r="B83" s="180"/>
      <c r="E83" s="118" t="str">
        <f>IF(D83="","",VLOOKUP(D83,'Popis muškarci'!$C$1:$E$125,2))</f>
        <v/>
      </c>
      <c r="F83" s="124" t="str">
        <f>IF(D83="","",VLOOKUP(D83,'Popis muškarci'!$C$1:$E$125,3))</f>
        <v/>
      </c>
    </row>
    <row r="84" spans="1:8" ht="15" customHeight="1" outlineLevel="1" x14ac:dyDescent="0.3">
      <c r="A84" s="8"/>
      <c r="B84" s="180"/>
      <c r="E84" s="118" t="str">
        <f>IF(D84="","",VLOOKUP(D84,'Popis muškarci'!$C$1:$E$125,2))</f>
        <v/>
      </c>
      <c r="F84" s="124" t="str">
        <f>IF(D84="","",VLOOKUP(D84,'Popis muškarci'!$C$1:$E$125,3))</f>
        <v/>
      </c>
    </row>
    <row r="85" spans="1:8" ht="15" customHeight="1" outlineLevel="1" x14ac:dyDescent="0.3">
      <c r="A85" s="8"/>
      <c r="B85" s="180"/>
      <c r="E85" s="118" t="str">
        <f>IF(D85="","",VLOOKUP(D85,'Popis muškarci'!$C$1:$E$125,2))</f>
        <v/>
      </c>
      <c r="F85" s="124" t="str">
        <f>IF(D85="","",VLOOKUP(D85,'Popis muškarci'!$C$1:$E$125,3))</f>
        <v/>
      </c>
    </row>
    <row r="86" spans="1:8" ht="15" customHeight="1" outlineLevel="1" x14ac:dyDescent="0.3">
      <c r="A86" s="6" t="s">
        <v>106</v>
      </c>
      <c r="B86" s="181"/>
      <c r="C86" s="7"/>
      <c r="D86" s="144"/>
      <c r="E86" s="117"/>
      <c r="F86" s="104"/>
      <c r="G86" s="154"/>
      <c r="H86" s="154"/>
    </row>
    <row r="87" spans="1:8" ht="15" customHeight="1" outlineLevel="1" x14ac:dyDescent="0.3">
      <c r="A87" s="8"/>
      <c r="B87" s="180">
        <v>7.1122685185185189E-4</v>
      </c>
      <c r="D87" s="145" t="s">
        <v>85</v>
      </c>
      <c r="E87" s="118" t="str">
        <f>IF(D87="","",VLOOKUP(D87,'Popis muškarci'!$C$1:$E$125,2))</f>
        <v>Međimurje</v>
      </c>
      <c r="F87" s="124">
        <f>IF(D87="","",VLOOKUP(D87,'Popis muškarci'!$C$1:$E$125,3))</f>
        <v>24966</v>
      </c>
      <c r="G87" s="136" t="s">
        <v>83</v>
      </c>
      <c r="H87" s="157">
        <v>43169</v>
      </c>
    </row>
    <row r="88" spans="1:8" ht="15" customHeight="1" outlineLevel="1" x14ac:dyDescent="0.3">
      <c r="A88" s="8"/>
      <c r="B88" s="180"/>
      <c r="E88" s="118" t="str">
        <f>IF(D88="","",VLOOKUP(D88,'Popis muškarci'!$C$1:$E$125,2))</f>
        <v/>
      </c>
      <c r="F88" s="124" t="str">
        <f>IF(D88="","",VLOOKUP(D88,'Popis muškarci'!$C$1:$E$125,3))</f>
        <v/>
      </c>
    </row>
    <row r="89" spans="1:8" ht="15" customHeight="1" outlineLevel="1" x14ac:dyDescent="0.3">
      <c r="A89" s="8"/>
      <c r="B89" s="180"/>
      <c r="E89" s="118" t="str">
        <f>IF(D89="","",VLOOKUP(D89,'Popis muškarci'!$C$1:$E$125,2))</f>
        <v/>
      </c>
      <c r="F89" s="124" t="str">
        <f>IF(D89="","",VLOOKUP(D89,'Popis muškarci'!$C$1:$E$125,3))</f>
        <v/>
      </c>
    </row>
    <row r="90" spans="1:8" ht="15" customHeight="1" outlineLevel="1" x14ac:dyDescent="0.3">
      <c r="A90" s="8"/>
      <c r="B90" s="180"/>
      <c r="E90" s="118" t="str">
        <f>IF(D90="","",VLOOKUP(D90,'Popis muškarci'!$C$1:$E$125,2))</f>
        <v/>
      </c>
      <c r="F90" s="124" t="str">
        <f>IF(D90="","",VLOOKUP(D90,'Popis muškarci'!$C$1:$E$125,3))</f>
        <v/>
      </c>
    </row>
    <row r="91" spans="1:8" ht="15" customHeight="1" outlineLevel="1" x14ac:dyDescent="0.3">
      <c r="A91" s="8"/>
      <c r="B91" s="180"/>
      <c r="E91" s="118" t="str">
        <f>IF(D91="","",VLOOKUP(D91,'Popis muškarci'!$C$1:$E$125,2))</f>
        <v/>
      </c>
      <c r="F91" s="124" t="str">
        <f>IF(D91="","",VLOOKUP(D91,'Popis muškarci'!$C$1:$E$125,3))</f>
        <v/>
      </c>
    </row>
    <row r="92" spans="1:8" ht="15" customHeight="1" outlineLevel="1" x14ac:dyDescent="0.3">
      <c r="A92" s="6" t="s">
        <v>107</v>
      </c>
      <c r="B92" s="181"/>
      <c r="C92" s="7"/>
      <c r="D92" s="144"/>
      <c r="E92" s="117"/>
      <c r="F92" s="104"/>
      <c r="G92" s="154"/>
      <c r="H92" s="154"/>
    </row>
    <row r="93" spans="1:8" ht="15" customHeight="1" outlineLevel="1" x14ac:dyDescent="0.3">
      <c r="A93" s="8"/>
      <c r="B93" s="180">
        <v>6.864583333333333E-4</v>
      </c>
      <c r="D93" s="145" t="s">
        <v>108</v>
      </c>
      <c r="E93" s="118" t="str">
        <f>IF(D93="","",VLOOKUP(D93,'Popis muškarci'!$C$1:$E$125,2))</f>
        <v>Maksimir</v>
      </c>
      <c r="F93" s="124">
        <f>IF(D93="","",VLOOKUP(D93,'Popis muškarci'!$C$1:$E$125,3))</f>
        <v>23695</v>
      </c>
      <c r="G93" s="136" t="s">
        <v>80</v>
      </c>
      <c r="H93" s="157">
        <v>43155</v>
      </c>
    </row>
    <row r="94" spans="1:8" ht="15" customHeight="1" outlineLevel="1" x14ac:dyDescent="0.3">
      <c r="A94" s="8"/>
      <c r="B94" s="180"/>
      <c r="E94" s="118" t="str">
        <f>IF(D94="","",VLOOKUP(D94,'Popis muškarci'!$C$1:$E$125,2))</f>
        <v/>
      </c>
      <c r="F94" s="124" t="str">
        <f>IF(D94="","",VLOOKUP(D94,'Popis muškarci'!$C$1:$E$125,3))</f>
        <v/>
      </c>
    </row>
    <row r="95" spans="1:8" ht="15" customHeight="1" outlineLevel="1" x14ac:dyDescent="0.3">
      <c r="A95" s="8"/>
      <c r="B95" s="180"/>
      <c r="E95" s="118" t="str">
        <f>IF(D95="","",VLOOKUP(D95,'Popis muškarci'!$C$1:$E$125,2))</f>
        <v/>
      </c>
      <c r="F95" s="124" t="str">
        <f>IF(D95="","",VLOOKUP(D95,'Popis muškarci'!$C$1:$E$125,3))</f>
        <v/>
      </c>
    </row>
    <row r="96" spans="1:8" ht="15" customHeight="1" outlineLevel="1" x14ac:dyDescent="0.3">
      <c r="A96" s="6" t="s">
        <v>109</v>
      </c>
      <c r="B96" s="181"/>
      <c r="C96" s="7"/>
      <c r="D96" s="144"/>
      <c r="E96" s="117"/>
      <c r="F96" s="104"/>
      <c r="G96" s="154"/>
      <c r="H96" s="154"/>
    </row>
    <row r="97" spans="1:8" ht="15" customHeight="1" outlineLevel="1" x14ac:dyDescent="0.3">
      <c r="A97" s="8"/>
      <c r="B97" s="180"/>
      <c r="E97" s="118" t="str">
        <f>IF(D97="","",VLOOKUP(D97,'Popis muškarci'!$C$1:$E$125,2))</f>
        <v/>
      </c>
      <c r="F97" s="124" t="str">
        <f>IF(D97="","",VLOOKUP(D97,'Popis muškarci'!$C$1:$E$125,3))</f>
        <v/>
      </c>
    </row>
    <row r="98" spans="1:8" ht="15" customHeight="1" outlineLevel="1" x14ac:dyDescent="0.3">
      <c r="A98" s="8"/>
      <c r="B98" s="180"/>
      <c r="E98" s="118" t="str">
        <f>IF(D98="","",VLOOKUP(D98,'Popis muškarci'!$C$1:$E$125,2))</f>
        <v/>
      </c>
      <c r="F98" s="124" t="str">
        <f>IF(D98="","",VLOOKUP(D98,'Popis muškarci'!$C$1:$E$125,3))</f>
        <v/>
      </c>
    </row>
    <row r="99" spans="1:8" ht="15" customHeight="1" outlineLevel="1" x14ac:dyDescent="0.3">
      <c r="A99" s="6" t="s">
        <v>110</v>
      </c>
      <c r="B99" s="181"/>
      <c r="C99" s="7"/>
      <c r="D99" s="144"/>
      <c r="E99" s="117"/>
      <c r="F99" s="104"/>
      <c r="G99" s="154"/>
      <c r="H99" s="154"/>
    </row>
    <row r="100" spans="1:8" ht="15" customHeight="1" outlineLevel="1" x14ac:dyDescent="0.3">
      <c r="A100" s="8"/>
      <c r="B100" s="180">
        <v>9.1365740740740741E-4</v>
      </c>
      <c r="D100" s="145" t="s">
        <v>112</v>
      </c>
      <c r="E100" s="118" t="str">
        <f>IF(D100="","",VLOOKUP(D100,'Popis muškarci'!$C$1:$E$125,2))</f>
        <v>Kvarner</v>
      </c>
      <c r="F100" s="124">
        <f>IF(D100="","",VLOOKUP(D100,'Popis muškarci'!$C$1:$E$125,3))</f>
        <v>16934</v>
      </c>
      <c r="G100" s="136" t="s">
        <v>83</v>
      </c>
      <c r="H100" s="157">
        <v>43169</v>
      </c>
    </row>
    <row r="101" spans="1:8" ht="15" customHeight="1" outlineLevel="1" x14ac:dyDescent="0.3">
      <c r="A101" s="8"/>
      <c r="B101" s="180">
        <v>1.0292824074074074E-3</v>
      </c>
      <c r="D101" s="145" t="s">
        <v>100</v>
      </c>
      <c r="E101" s="118" t="str">
        <f>IF(D101="","",VLOOKUP(D101,'Popis muškarci'!$C$1:$E$125,2))</f>
        <v>Vrginmost</v>
      </c>
      <c r="F101" s="124">
        <f>IF(D101="","",VLOOKUP(D101,'Popis muškarci'!$C$1:$E$125,3))</f>
        <v>16217</v>
      </c>
      <c r="G101" s="136" t="s">
        <v>83</v>
      </c>
      <c r="H101" s="157">
        <v>43169</v>
      </c>
    </row>
    <row r="102" spans="1:8" ht="15" customHeight="1" outlineLevel="1" x14ac:dyDescent="0.3">
      <c r="A102" s="8"/>
      <c r="B102" s="180"/>
      <c r="F102" s="124"/>
    </row>
    <row r="103" spans="1:8" ht="15" customHeight="1" outlineLevel="1" x14ac:dyDescent="0.35">
      <c r="A103" s="169" t="s">
        <v>113</v>
      </c>
      <c r="B103" s="175"/>
      <c r="C103" s="215"/>
      <c r="D103" s="171"/>
      <c r="E103" s="172"/>
      <c r="F103" s="173"/>
      <c r="G103" s="174"/>
      <c r="H103" s="174"/>
    </row>
    <row r="104" spans="1:8" ht="15" customHeight="1" outlineLevel="1" x14ac:dyDescent="0.3">
      <c r="A104" s="6" t="s">
        <v>72</v>
      </c>
      <c r="B104" s="132"/>
      <c r="C104" s="7"/>
      <c r="D104" s="144"/>
      <c r="E104" s="117"/>
      <c r="F104" s="104"/>
      <c r="G104" s="154"/>
      <c r="H104" s="154"/>
    </row>
    <row r="105" spans="1:8" ht="15" customHeight="1" outlineLevel="1" x14ac:dyDescent="0.3">
      <c r="A105" s="8"/>
      <c r="B105" s="133"/>
      <c r="E105" s="118" t="str">
        <f>IF(D105="","",VLOOKUP(D105,'Popis muškarci'!$C$1:$E$125,2))</f>
        <v/>
      </c>
      <c r="F105" s="124" t="str">
        <f>IF(D105="","",VLOOKUP(D105,'Popis muškarci'!$C$1:$E$125,3))</f>
        <v/>
      </c>
    </row>
    <row r="106" spans="1:8" ht="15" customHeight="1" outlineLevel="1" x14ac:dyDescent="0.3">
      <c r="A106" s="8"/>
      <c r="B106" s="133"/>
      <c r="E106" s="118" t="str">
        <f>IF(D106="","",VLOOKUP(D106,'Popis muškarci'!$C$1:$E$125,2))</f>
        <v/>
      </c>
      <c r="F106" s="124" t="str">
        <f>IF(D106="","",VLOOKUP(D106,'Popis muškarci'!$C$1:$E$125,3))</f>
        <v/>
      </c>
    </row>
    <row r="107" spans="1:8" ht="15" customHeight="1" outlineLevel="1" x14ac:dyDescent="0.3">
      <c r="A107" s="6" t="s">
        <v>84</v>
      </c>
      <c r="B107" s="132"/>
      <c r="C107" s="7"/>
      <c r="D107" s="144"/>
      <c r="E107" s="117"/>
      <c r="F107" s="104"/>
      <c r="G107" s="154"/>
      <c r="H107" s="154"/>
    </row>
    <row r="108" spans="1:8" ht="15" customHeight="1" outlineLevel="1" x14ac:dyDescent="0.3">
      <c r="A108" s="8"/>
      <c r="B108" s="180">
        <v>2.0114583333333334E-3</v>
      </c>
      <c r="D108" s="145" t="s">
        <v>114</v>
      </c>
      <c r="E108" s="118" t="str">
        <f>IF(D108="","",VLOOKUP(D108,'Popis muškarci'!$C$1:$E$125,2))</f>
        <v>HAVU</v>
      </c>
      <c r="F108" s="124">
        <f>IF(D108="","",VLOOKUP(D108,'Popis muškarci'!$C$1:$E$125,3))</f>
        <v>24982</v>
      </c>
      <c r="G108" s="136" t="s">
        <v>83</v>
      </c>
      <c r="H108" s="157">
        <v>43170</v>
      </c>
    </row>
    <row r="109" spans="1:8" ht="15" customHeight="1" outlineLevel="1" x14ac:dyDescent="0.3">
      <c r="A109" s="8"/>
      <c r="B109" s="133"/>
      <c r="E109" s="118" t="str">
        <f>IF(D109="","",VLOOKUP(D109,'Popis muškarci'!$C$1:$E$125,2))</f>
        <v/>
      </c>
      <c r="F109" s="124" t="str">
        <f>IF(D109="","",VLOOKUP(D109,'Popis muškarci'!$C$1:$E$125,3))</f>
        <v/>
      </c>
    </row>
    <row r="110" spans="1:8" ht="15" customHeight="1" outlineLevel="1" x14ac:dyDescent="0.3">
      <c r="A110" s="6" t="s">
        <v>88</v>
      </c>
      <c r="B110" s="132"/>
      <c r="C110" s="7"/>
      <c r="D110" s="144"/>
      <c r="E110" s="117"/>
      <c r="F110" s="104"/>
      <c r="G110" s="154"/>
      <c r="H110" s="154"/>
    </row>
    <row r="111" spans="1:8" ht="15" customHeight="1" outlineLevel="1" x14ac:dyDescent="0.3">
      <c r="A111" s="8"/>
      <c r="B111" s="180">
        <v>2.0853009259259258E-3</v>
      </c>
      <c r="D111" s="145" t="s">
        <v>115</v>
      </c>
      <c r="E111" s="118" t="str">
        <f>IF(D111="","",VLOOKUP(D111,'Popis muškarci'!$C$1:$E$125,2))</f>
        <v>HAVU</v>
      </c>
      <c r="F111" s="124">
        <f>IF(D111="","",VLOOKUP(D111,'Popis muškarci'!$C$1:$E$125,3))</f>
        <v>23540</v>
      </c>
      <c r="G111" s="136" t="s">
        <v>83</v>
      </c>
      <c r="H111" s="157">
        <v>43170</v>
      </c>
    </row>
    <row r="112" spans="1:8" ht="15" customHeight="1" outlineLevel="1" x14ac:dyDescent="0.3">
      <c r="A112" s="8"/>
      <c r="B112" s="133"/>
      <c r="E112" s="118" t="str">
        <f>IF(D112="","",VLOOKUP(D112,'Popis muškarci'!$C$1:$E$125,2))</f>
        <v/>
      </c>
      <c r="F112" s="124" t="str">
        <f>IF(D112="","",VLOOKUP(D112,'Popis muškarci'!$C$1:$E$125,3))</f>
        <v/>
      </c>
    </row>
    <row r="113" spans="1:8" ht="15" customHeight="1" outlineLevel="1" x14ac:dyDescent="0.3">
      <c r="A113" s="6" t="s">
        <v>98</v>
      </c>
      <c r="B113" s="132"/>
      <c r="C113" s="7"/>
      <c r="D113" s="144"/>
      <c r="E113" s="117"/>
      <c r="F113" s="104"/>
      <c r="G113" s="154"/>
      <c r="H113" s="154"/>
    </row>
    <row r="114" spans="1:8" ht="15" customHeight="1" outlineLevel="1" x14ac:dyDescent="0.3">
      <c r="A114" s="8"/>
      <c r="B114" s="180">
        <v>2.3878472222222222E-3</v>
      </c>
      <c r="D114" s="145" t="s">
        <v>100</v>
      </c>
      <c r="E114" s="118" t="str">
        <f>IF(D114="","",VLOOKUP(D114,'Popis muškarci'!$C$1:$E$125,2))</f>
        <v>Vrginmost</v>
      </c>
      <c r="F114" s="124">
        <f>IF(D114="","",VLOOKUP(D114,'Popis muškarci'!$C$1:$E$125,3))</f>
        <v>16217</v>
      </c>
      <c r="G114" s="136" t="s">
        <v>83</v>
      </c>
      <c r="H114" s="157">
        <v>43170</v>
      </c>
    </row>
    <row r="115" spans="1:8" ht="15" customHeight="1" outlineLevel="1" x14ac:dyDescent="0.3">
      <c r="A115" s="8"/>
      <c r="B115" s="133"/>
      <c r="E115" s="118" t="str">
        <f>IF(D115="","",VLOOKUP(D115,'Popis muškarci'!$C$1:$E$125,2))</f>
        <v/>
      </c>
      <c r="F115" s="124" t="str">
        <f>IF(D115="","",VLOOKUP(D115,'Popis muškarci'!$C$1:$E$125,3))</f>
        <v/>
      </c>
    </row>
    <row r="116" spans="1:8" ht="15" customHeight="1" outlineLevel="1" x14ac:dyDescent="0.35">
      <c r="A116" s="169" t="s">
        <v>116</v>
      </c>
      <c r="B116" s="175"/>
      <c r="C116" s="215"/>
      <c r="D116" s="171"/>
      <c r="E116" s="172"/>
      <c r="F116" s="173"/>
      <c r="G116" s="174"/>
      <c r="H116" s="174"/>
    </row>
    <row r="117" spans="1:8" ht="15" customHeight="1" outlineLevel="1" x14ac:dyDescent="0.3">
      <c r="A117" s="6" t="s">
        <v>78</v>
      </c>
      <c r="B117" s="132"/>
      <c r="C117" s="7"/>
      <c r="D117" s="144"/>
      <c r="E117" s="117"/>
      <c r="F117" s="104"/>
      <c r="G117" s="154"/>
      <c r="H117" s="154"/>
    </row>
    <row r="118" spans="1:8" ht="15" customHeight="1" outlineLevel="1" x14ac:dyDescent="0.3">
      <c r="A118" s="8"/>
      <c r="B118" s="192">
        <v>4.2497685185185182E-3</v>
      </c>
      <c r="D118" s="145" t="s">
        <v>117</v>
      </c>
      <c r="E118" s="118" t="str">
        <f>IF(D118="","",VLOOKUP(D118,'Popis muškarci'!$C$1:$E$125,2))</f>
        <v>TK Kotoripski begači</v>
      </c>
      <c r="F118" s="124">
        <f>IF(D118="","",VLOOKUP(D118,'Popis muškarci'!$C$1:$E$125,3))</f>
        <v>27510</v>
      </c>
      <c r="G118" s="136" t="s">
        <v>83</v>
      </c>
      <c r="H118" s="157">
        <v>43170</v>
      </c>
    </row>
    <row r="119" spans="1:8" ht="15" customHeight="1" outlineLevel="1" x14ac:dyDescent="0.3">
      <c r="A119" s="8"/>
      <c r="B119" s="192"/>
      <c r="E119" s="118" t="str">
        <f>IF(D119="","",VLOOKUP(D119,'Popis muškarci'!$C$1:$E$125,2))</f>
        <v/>
      </c>
      <c r="F119" s="124" t="str">
        <f>IF(D119="","",VLOOKUP(D119,'Popis muškarci'!$C$1:$E$125,3))</f>
        <v/>
      </c>
    </row>
    <row r="120" spans="1:8" ht="15" customHeight="1" outlineLevel="1" x14ac:dyDescent="0.3">
      <c r="A120" s="6" t="s">
        <v>84</v>
      </c>
      <c r="B120" s="193"/>
      <c r="C120" s="7"/>
      <c r="D120" s="144"/>
      <c r="E120" s="117"/>
      <c r="F120" s="104"/>
      <c r="G120" s="154"/>
      <c r="H120" s="154"/>
    </row>
    <row r="121" spans="1:8" ht="15" customHeight="1" outlineLevel="1" x14ac:dyDescent="0.3">
      <c r="A121" s="8"/>
      <c r="B121" s="192">
        <v>3.7387731481481486E-3</v>
      </c>
      <c r="D121" s="145" t="s">
        <v>118</v>
      </c>
      <c r="E121" s="118" t="str">
        <f>IF(D121="","",VLOOKUP(D121,'Popis muškarci'!$C$1:$E$125,2))</f>
        <v>Maksimir</v>
      </c>
      <c r="F121" s="124">
        <f>IF(D121="","",VLOOKUP(D121,'Popis muškarci'!$C$1:$E$125,3))</f>
        <v>26486</v>
      </c>
      <c r="G121" s="136" t="s">
        <v>83</v>
      </c>
      <c r="H121" s="157">
        <v>43169</v>
      </c>
    </row>
    <row r="122" spans="1:8" ht="15" customHeight="1" outlineLevel="1" x14ac:dyDescent="0.3">
      <c r="A122" s="8"/>
      <c r="B122" s="192">
        <v>3.8428240740740745E-3</v>
      </c>
      <c r="D122" s="145" t="s">
        <v>114</v>
      </c>
      <c r="E122" s="118" t="str">
        <f>IF(D122="","",VLOOKUP(D122,'Popis muškarci'!$C$1:$E$125,2))</f>
        <v>HAVU</v>
      </c>
      <c r="F122" s="124">
        <f>IF(D122="","",VLOOKUP(D122,'Popis muškarci'!$C$1:$E$125,3))</f>
        <v>24982</v>
      </c>
      <c r="G122" s="136" t="s">
        <v>83</v>
      </c>
      <c r="H122" s="157">
        <v>43169</v>
      </c>
    </row>
    <row r="123" spans="1:8" ht="15" customHeight="1" outlineLevel="1" x14ac:dyDescent="0.3">
      <c r="A123" s="6" t="s">
        <v>88</v>
      </c>
      <c r="B123" s="193"/>
      <c r="C123" s="7"/>
      <c r="D123" s="144"/>
      <c r="E123" s="117"/>
      <c r="F123" s="104"/>
      <c r="G123" s="154"/>
      <c r="H123" s="154"/>
    </row>
    <row r="124" spans="1:8" ht="15" customHeight="1" outlineLevel="1" x14ac:dyDescent="0.3">
      <c r="A124" s="8"/>
      <c r="B124" s="192">
        <v>4.2721064814814818E-3</v>
      </c>
      <c r="D124" s="145" t="s">
        <v>115</v>
      </c>
      <c r="E124" s="118" t="str">
        <f>IF(D124="","",VLOOKUP(D124,'Popis muškarci'!$C$1:$E$125,2))</f>
        <v>HAVU</v>
      </c>
      <c r="F124" s="124">
        <f>IF(D124="","",VLOOKUP(D124,'Popis muškarci'!$C$1:$E$125,3))</f>
        <v>23540</v>
      </c>
      <c r="G124" s="136" t="s">
        <v>83</v>
      </c>
      <c r="H124" s="157">
        <v>43169</v>
      </c>
    </row>
    <row r="125" spans="1:8" ht="15" customHeight="1" outlineLevel="1" x14ac:dyDescent="0.3">
      <c r="A125" s="8"/>
      <c r="B125" s="192"/>
      <c r="E125" s="118" t="str">
        <f>IF(D125="","",VLOOKUP(D125,'Popis muškarci'!$C$1:$E$125,2))</f>
        <v/>
      </c>
      <c r="F125" s="124" t="str">
        <f>IF(D125="","",VLOOKUP(D125,'Popis muškarci'!$C$1:$E$125,3))</f>
        <v/>
      </c>
    </row>
    <row r="126" spans="1:8" ht="15" customHeight="1" outlineLevel="1" x14ac:dyDescent="0.3">
      <c r="A126" s="6" t="s">
        <v>97</v>
      </c>
      <c r="B126" s="193"/>
      <c r="C126" s="7"/>
      <c r="D126" s="144"/>
      <c r="E126" s="117"/>
      <c r="F126" s="104"/>
      <c r="G126" s="154"/>
      <c r="H126" s="154"/>
    </row>
    <row r="127" spans="1:8" ht="15" customHeight="1" outlineLevel="1" x14ac:dyDescent="0.3">
      <c r="A127" s="8"/>
      <c r="B127" s="192">
        <v>4.2440972222222229E-3</v>
      </c>
      <c r="D127" s="145" t="s">
        <v>119</v>
      </c>
      <c r="E127" s="118" t="str">
        <f>IF(D127="","",VLOOKUP(D127,'Popis muškarci'!$C$1:$E$125,2))</f>
        <v>HAVU</v>
      </c>
      <c r="F127" s="124">
        <f>IF(D127="","",VLOOKUP(D127,'Popis muškarci'!$C$1:$E$125,3))</f>
        <v>17870</v>
      </c>
      <c r="G127" s="136" t="s">
        <v>83</v>
      </c>
      <c r="H127" s="157">
        <v>43169</v>
      </c>
    </row>
    <row r="128" spans="1:8" ht="15" customHeight="1" outlineLevel="1" x14ac:dyDescent="0.3">
      <c r="A128" s="8"/>
      <c r="B128" s="192"/>
      <c r="E128" s="118" t="str">
        <f>IF(D128="","",VLOOKUP(D128,'Popis muškarci'!$C$1:$E$125,2))</f>
        <v/>
      </c>
      <c r="F128" s="124" t="str">
        <f>IF(D128="","",VLOOKUP(D128,'Popis muškarci'!$C$1:$E$125,3))</f>
        <v/>
      </c>
    </row>
    <row r="129" spans="1:8" ht="15" customHeight="1" outlineLevel="1" x14ac:dyDescent="0.3">
      <c r="A129" s="6" t="s">
        <v>98</v>
      </c>
      <c r="B129" s="193"/>
      <c r="C129" s="7"/>
      <c r="D129" s="144"/>
      <c r="E129" s="117"/>
      <c r="F129" s="104"/>
      <c r="G129" s="154"/>
      <c r="H129" s="154"/>
    </row>
    <row r="130" spans="1:8" ht="15" customHeight="1" outlineLevel="1" x14ac:dyDescent="0.3">
      <c r="A130" s="8"/>
      <c r="B130" s="192"/>
      <c r="E130" s="118" t="str">
        <f>IF(D130="","",VLOOKUP(D130,'Popis muškarci'!$C$1:$E$125,2))</f>
        <v/>
      </c>
      <c r="F130" s="124" t="str">
        <f>IF(D130="","",VLOOKUP(D130,'Popis muškarci'!$C$1:$E$125,3))</f>
        <v/>
      </c>
    </row>
    <row r="131" spans="1:8" ht="15" customHeight="1" outlineLevel="1" x14ac:dyDescent="0.3">
      <c r="A131" s="8"/>
      <c r="B131" s="192"/>
      <c r="F131" s="124"/>
    </row>
    <row r="132" spans="1:8" ht="18" customHeight="1" outlineLevel="1" x14ac:dyDescent="0.35">
      <c r="A132" s="169" t="s">
        <v>120</v>
      </c>
      <c r="B132" s="175"/>
      <c r="C132" s="215"/>
      <c r="D132" s="171"/>
      <c r="E132" s="172"/>
      <c r="F132" s="173"/>
      <c r="G132" s="174"/>
      <c r="H132" s="174"/>
    </row>
    <row r="133" spans="1:8" ht="15" customHeight="1" outlineLevel="1" x14ac:dyDescent="0.3">
      <c r="A133" s="6" t="s">
        <v>78</v>
      </c>
      <c r="B133" s="132"/>
      <c r="C133" s="7"/>
      <c r="D133" s="144"/>
      <c r="E133" s="117"/>
      <c r="F133" s="104"/>
      <c r="G133" s="154"/>
      <c r="H133" s="154"/>
    </row>
    <row r="134" spans="1:8" ht="15" customHeight="1" outlineLevel="1" x14ac:dyDescent="0.3">
      <c r="A134" s="8"/>
      <c r="B134" s="192"/>
      <c r="E134" s="118" t="str">
        <f>IF(D134="","",VLOOKUP(D134,'Popis muškarci'!$C$1:$E$125,2))</f>
        <v/>
      </c>
      <c r="F134" s="124" t="str">
        <f>IF(D134="","",VLOOKUP(D134,'Popis muškarci'!$C$1:$E$125,3))</f>
        <v/>
      </c>
    </row>
    <row r="135" spans="1:8" ht="15" customHeight="1" outlineLevel="1" x14ac:dyDescent="0.3">
      <c r="A135" s="8"/>
      <c r="B135" s="192"/>
      <c r="E135" s="118" t="str">
        <f>IF(D135="","",VLOOKUP(D135,'Popis muškarci'!$C$1:$E$125,2))</f>
        <v/>
      </c>
      <c r="F135" s="124" t="str">
        <f>IF(D135="","",VLOOKUP(D135,'Popis muškarci'!$C$1:$E$125,3))</f>
        <v/>
      </c>
    </row>
    <row r="136" spans="1:8" ht="15" customHeight="1" outlineLevel="1" x14ac:dyDescent="0.3">
      <c r="A136" s="6" t="s">
        <v>84</v>
      </c>
      <c r="B136" s="193"/>
      <c r="C136" s="7"/>
      <c r="D136" s="144"/>
      <c r="E136" s="117"/>
      <c r="F136" s="104"/>
      <c r="G136" s="154"/>
      <c r="H136" s="154"/>
    </row>
    <row r="137" spans="1:8" ht="15" customHeight="1" outlineLevel="1" x14ac:dyDescent="0.3">
      <c r="A137" s="8"/>
      <c r="B137" s="192">
        <v>8.027430555555555E-3</v>
      </c>
      <c r="D137" s="145" t="s">
        <v>118</v>
      </c>
      <c r="E137" s="118" t="str">
        <f>IF(D137="","",VLOOKUP(D137,'Popis muškarci'!$C$1:$E$125,2))</f>
        <v>Maksimir</v>
      </c>
      <c r="F137" s="124">
        <f>IF(D137="","",VLOOKUP(D137,'Popis muškarci'!$C$1:$E$125,3))</f>
        <v>26486</v>
      </c>
      <c r="G137" s="136" t="s">
        <v>83</v>
      </c>
      <c r="H137" s="157">
        <v>43170</v>
      </c>
    </row>
    <row r="138" spans="1:8" ht="15" customHeight="1" outlineLevel="1" x14ac:dyDescent="0.3">
      <c r="A138" s="8"/>
      <c r="B138" s="192"/>
      <c r="E138" s="118" t="str">
        <f>IF(D138="","",VLOOKUP(D138,'Popis muškarci'!$C$1:$E$125,2))</f>
        <v/>
      </c>
      <c r="F138" s="124" t="str">
        <f>IF(D138="","",VLOOKUP(D138,'Popis muškarci'!$C$1:$E$125,3))</f>
        <v/>
      </c>
    </row>
    <row r="139" spans="1:8" ht="15" customHeight="1" outlineLevel="1" x14ac:dyDescent="0.3">
      <c r="A139" s="6" t="s">
        <v>88</v>
      </c>
      <c r="B139" s="193"/>
      <c r="C139" s="7"/>
      <c r="D139" s="144"/>
      <c r="E139" s="117"/>
      <c r="F139" s="104"/>
      <c r="G139" s="154"/>
      <c r="H139" s="154"/>
    </row>
    <row r="140" spans="1:8" ht="15" customHeight="1" outlineLevel="1" x14ac:dyDescent="0.3">
      <c r="A140" s="8"/>
      <c r="B140" s="192"/>
      <c r="E140" s="118" t="str">
        <f>IF(D140="","",VLOOKUP(D140,'Popis muškarci'!$C$1:$E$125,2))</f>
        <v/>
      </c>
      <c r="F140" s="124" t="str">
        <f>IF(D140="","",VLOOKUP(D140,'Popis muškarci'!$C$1:$E$125,3))</f>
        <v/>
      </c>
    </row>
    <row r="141" spans="1:8" ht="15" customHeight="1" outlineLevel="1" x14ac:dyDescent="0.3">
      <c r="A141" s="8"/>
      <c r="B141" s="192"/>
      <c r="E141" s="118" t="str">
        <f>IF(D141="","",VLOOKUP(D141,'Popis muškarci'!$C$1:$E$125,2))</f>
        <v/>
      </c>
      <c r="F141" s="124" t="str">
        <f>IF(D141="","",VLOOKUP(D141,'Popis muškarci'!$C$1:$E$125,3))</f>
        <v/>
      </c>
    </row>
    <row r="142" spans="1:8" ht="15" customHeight="1" outlineLevel="1" x14ac:dyDescent="0.3">
      <c r="A142" s="6" t="s">
        <v>97</v>
      </c>
      <c r="B142" s="193"/>
      <c r="C142" s="7"/>
      <c r="D142" s="144"/>
      <c r="E142" s="117"/>
      <c r="F142" s="104"/>
      <c r="G142" s="154"/>
      <c r="H142" s="154"/>
    </row>
    <row r="143" spans="1:8" ht="15" customHeight="1" outlineLevel="1" x14ac:dyDescent="0.3">
      <c r="A143" s="8"/>
      <c r="B143" s="192">
        <v>8.8216435185185186E-3</v>
      </c>
      <c r="D143" s="145" t="s">
        <v>119</v>
      </c>
      <c r="E143" s="118" t="str">
        <f>IF(D143="","",VLOOKUP(D143,'Popis muškarci'!$C$1:$E$125,2))</f>
        <v>HAVU</v>
      </c>
      <c r="F143" s="124">
        <f>IF(D143="","",VLOOKUP(D143,'Popis muškarci'!$C$1:$E$125,3))</f>
        <v>17870</v>
      </c>
      <c r="G143" s="136" t="s">
        <v>83</v>
      </c>
      <c r="H143" s="157">
        <v>43170</v>
      </c>
    </row>
    <row r="144" spans="1:8" ht="15" customHeight="1" outlineLevel="1" x14ac:dyDescent="0.3">
      <c r="A144" s="8"/>
      <c r="B144" s="192"/>
      <c r="E144" s="118" t="str">
        <f>IF(D144="","",VLOOKUP(D144,'Popis muškarci'!$C$1:$E$125,2))</f>
        <v/>
      </c>
      <c r="F144" s="124" t="str">
        <f>IF(D144="","",VLOOKUP(D144,'Popis muškarci'!$C$1:$E$125,3))</f>
        <v/>
      </c>
    </row>
    <row r="145" spans="1:10" ht="15" customHeight="1" outlineLevel="1" x14ac:dyDescent="0.3">
      <c r="A145" s="6" t="s">
        <v>98</v>
      </c>
      <c r="B145" s="193"/>
      <c r="C145" s="7"/>
      <c r="D145" s="144"/>
      <c r="E145" s="117"/>
      <c r="F145" s="104"/>
      <c r="G145" s="154"/>
      <c r="H145" s="154"/>
    </row>
    <row r="146" spans="1:10" ht="15" customHeight="1" outlineLevel="1" x14ac:dyDescent="0.3">
      <c r="A146" s="8"/>
      <c r="B146" s="192"/>
      <c r="E146" s="118" t="str">
        <f>IF(D146="","",VLOOKUP(D146,'Popis muškarci'!$C$1:$E$125,2))</f>
        <v/>
      </c>
      <c r="F146" s="124" t="str">
        <f>IF(D146="","",VLOOKUP(D146,'Popis muškarci'!$C$1:$E$125,3))</f>
        <v/>
      </c>
    </row>
    <row r="147" spans="1:10" ht="15" customHeight="1" outlineLevel="1" x14ac:dyDescent="0.3">
      <c r="A147" s="8"/>
      <c r="B147" s="192"/>
      <c r="F147" s="124"/>
    </row>
    <row r="148" spans="1:10" ht="15" customHeight="1" outlineLevel="1" x14ac:dyDescent="0.3">
      <c r="A148" s="8"/>
      <c r="B148" s="192"/>
      <c r="F148" s="124"/>
    </row>
    <row r="149" spans="1:10" ht="15" customHeight="1" outlineLevel="1" x14ac:dyDescent="0.3">
      <c r="A149" s="8"/>
      <c r="B149" s="192"/>
      <c r="F149" s="124"/>
    </row>
    <row r="150" spans="1:10" ht="15" customHeight="1" outlineLevel="1" x14ac:dyDescent="0.3">
      <c r="A150" s="8"/>
      <c r="B150" s="192"/>
      <c r="E150" s="118" t="str">
        <f>IF(D150="","",VLOOKUP(D150,'Popis muškarci'!$C$1:$E$125,2))</f>
        <v/>
      </c>
      <c r="F150" s="124" t="str">
        <f>IF(D150="","",VLOOKUP(D150,'Popis muškarci'!$C$1:$E$125,3))</f>
        <v/>
      </c>
    </row>
    <row r="151" spans="1:10" ht="18" customHeight="1" x14ac:dyDescent="0.35">
      <c r="A151" s="169" t="s">
        <v>121</v>
      </c>
      <c r="B151" s="175"/>
      <c r="C151" s="5"/>
      <c r="D151" s="171"/>
      <c r="E151" s="172"/>
      <c r="F151" s="173"/>
      <c r="G151" s="174"/>
      <c r="H151" s="174"/>
      <c r="J151" s="23">
        <f t="shared" ref="J151:J169" si="2">DATEDIF(F151,H151,"y")</f>
        <v>0</v>
      </c>
    </row>
    <row r="152" spans="1:10" ht="15" customHeight="1" outlineLevel="1" x14ac:dyDescent="0.3">
      <c r="A152" s="6" t="s">
        <v>72</v>
      </c>
      <c r="B152" s="132"/>
      <c r="C152" s="7"/>
      <c r="D152" s="144"/>
      <c r="E152" s="117"/>
      <c r="F152" s="104"/>
      <c r="G152" s="154"/>
      <c r="H152" s="154"/>
      <c r="J152" s="23">
        <f t="shared" si="2"/>
        <v>0</v>
      </c>
    </row>
    <row r="153" spans="1:10" ht="15" customHeight="1" outlineLevel="2" x14ac:dyDescent="0.3">
      <c r="A153" s="8" t="s">
        <v>122</v>
      </c>
      <c r="B153" s="133">
        <v>8.9</v>
      </c>
      <c r="D153" s="145" t="s">
        <v>76</v>
      </c>
      <c r="E153" s="118" t="str">
        <f>IF(D153="","",VLOOKUP(D153,'Popis muškarci'!$C$1:$E$125,2))</f>
        <v>Zagreb Ulix</v>
      </c>
      <c r="F153" s="124">
        <f>IF(D153="","",VLOOKUP(D153,'Popis muškarci'!$C$1:$E$125,3))</f>
        <v>29120</v>
      </c>
      <c r="G153" s="136" t="s">
        <v>74</v>
      </c>
      <c r="H153" s="157">
        <v>43127</v>
      </c>
      <c r="J153" s="23">
        <f t="shared" si="2"/>
        <v>38</v>
      </c>
    </row>
    <row r="154" spans="1:10" ht="15" customHeight="1" outlineLevel="2" x14ac:dyDescent="0.3">
      <c r="A154" s="8"/>
      <c r="B154" s="133"/>
      <c r="E154" s="118" t="str">
        <f>IF(D154="","",VLOOKUP(D154,'Popis muškarci'!$C$1:$E$125,2))</f>
        <v/>
      </c>
      <c r="F154" s="124" t="str">
        <f>IF(D154="","",VLOOKUP(D154,'Popis muškarci'!$C$1:$E$125,3))</f>
        <v/>
      </c>
      <c r="J154" s="23" t="e">
        <f t="shared" si="2"/>
        <v>#VALUE!</v>
      </c>
    </row>
    <row r="155" spans="1:10" ht="15" customHeight="1" outlineLevel="1" x14ac:dyDescent="0.3">
      <c r="A155" s="6" t="s">
        <v>78</v>
      </c>
      <c r="B155" s="132"/>
      <c r="C155" s="7"/>
      <c r="D155" s="144"/>
      <c r="E155" s="117"/>
      <c r="F155" s="104"/>
      <c r="G155" s="154"/>
      <c r="H155" s="154"/>
      <c r="J155" s="23">
        <f t="shared" si="2"/>
        <v>0</v>
      </c>
    </row>
    <row r="156" spans="1:10" ht="15" customHeight="1" outlineLevel="2" x14ac:dyDescent="0.3">
      <c r="A156" s="8"/>
      <c r="B156" s="133">
        <v>13.63</v>
      </c>
      <c r="D156" s="145" t="s">
        <v>81</v>
      </c>
      <c r="E156" s="118" t="str">
        <f>IF(D156="","",VLOOKUP(D156,'Popis muškarci'!$C$1:$E$125,2))</f>
        <v>AK Martin Dugo Selo</v>
      </c>
      <c r="F156" s="124">
        <f>IF(D156="","",VLOOKUP(D156,'Popis muškarci'!$C$1:$E$125,3))</f>
        <v>28543</v>
      </c>
      <c r="G156" s="136" t="s">
        <v>74</v>
      </c>
      <c r="H156" s="157">
        <v>43162</v>
      </c>
      <c r="J156" s="23">
        <f t="shared" si="2"/>
        <v>40</v>
      </c>
    </row>
    <row r="157" spans="1:10" ht="15" customHeight="1" outlineLevel="2" x14ac:dyDescent="0.3">
      <c r="A157" s="8"/>
      <c r="B157" s="133"/>
      <c r="E157" s="118" t="str">
        <f>IF(D157="","",VLOOKUP(D157,'Popis muškarci'!$C$1:$E$125,2))</f>
        <v/>
      </c>
      <c r="F157" s="124" t="str">
        <f>IF(D157="","",VLOOKUP(D157,'Popis muškarci'!$C$1:$E$125,3))</f>
        <v/>
      </c>
      <c r="J157" s="23" t="e">
        <f t="shared" si="2"/>
        <v>#VALUE!</v>
      </c>
    </row>
    <row r="158" spans="1:10" ht="15" customHeight="1" outlineLevel="1" x14ac:dyDescent="0.3">
      <c r="A158" s="6" t="s">
        <v>84</v>
      </c>
      <c r="B158" s="132"/>
      <c r="C158" s="7"/>
      <c r="D158" s="144"/>
      <c r="E158" s="117"/>
      <c r="F158" s="104"/>
      <c r="G158" s="154"/>
      <c r="H158" s="154"/>
      <c r="J158" s="23">
        <f t="shared" si="2"/>
        <v>0</v>
      </c>
    </row>
    <row r="159" spans="1:10" ht="15" customHeight="1" outlineLevel="2" x14ac:dyDescent="0.3">
      <c r="A159" s="8"/>
      <c r="B159" s="133"/>
      <c r="E159" s="118" t="str">
        <f>IF(D159="","",VLOOKUP(D159,'Popis muškarci'!$C$1:$E$125,2))</f>
        <v/>
      </c>
      <c r="F159" s="124" t="str">
        <f>IF(D159="","",VLOOKUP(D159,'Popis muškarci'!$C$1:$E$125,3))</f>
        <v/>
      </c>
      <c r="J159" s="23" t="e">
        <f t="shared" si="2"/>
        <v>#VALUE!</v>
      </c>
    </row>
    <row r="160" spans="1:10" ht="15" customHeight="1" outlineLevel="2" x14ac:dyDescent="0.3">
      <c r="A160" s="8"/>
      <c r="B160" s="133"/>
      <c r="E160" s="118" t="str">
        <f>IF(D160="","",VLOOKUP(D160,'Popis muškarci'!$C$1:$E$125,2))</f>
        <v/>
      </c>
      <c r="F160" s="124" t="str">
        <f>IF(D160="","",VLOOKUP(D160,'Popis muškarci'!$C$1:$E$125,3))</f>
        <v/>
      </c>
      <c r="J160" s="23" t="e">
        <f t="shared" si="2"/>
        <v>#VALUE!</v>
      </c>
    </row>
    <row r="161" spans="1:10" ht="15" customHeight="1" outlineLevel="1" x14ac:dyDescent="0.3">
      <c r="A161" s="6" t="s">
        <v>88</v>
      </c>
      <c r="B161" s="132"/>
      <c r="C161" s="7"/>
      <c r="D161" s="144"/>
      <c r="E161" s="117"/>
      <c r="F161" s="104"/>
      <c r="G161" s="154"/>
      <c r="H161" s="154"/>
      <c r="J161" s="23">
        <f t="shared" si="2"/>
        <v>0</v>
      </c>
    </row>
    <row r="162" spans="1:10" ht="15" customHeight="1" outlineLevel="2" x14ac:dyDescent="0.3">
      <c r="A162" s="8"/>
      <c r="B162" s="133"/>
      <c r="E162" s="118" t="str">
        <f>IF(D162="","",VLOOKUP(D162,'Popis muškarci'!$C$1:$E$125,2))</f>
        <v/>
      </c>
      <c r="F162" s="124" t="str">
        <f>IF(D162="","",VLOOKUP(D162,'Popis muškarci'!$C$1:$E$125,3))</f>
        <v/>
      </c>
      <c r="J162" s="23" t="e">
        <f t="shared" si="2"/>
        <v>#VALUE!</v>
      </c>
    </row>
    <row r="163" spans="1:10" ht="15" customHeight="1" outlineLevel="2" x14ac:dyDescent="0.3">
      <c r="A163" s="8"/>
      <c r="B163" s="133"/>
      <c r="E163" s="118" t="str">
        <f>IF(D163="","",VLOOKUP(D163,'Popis muškarci'!$C$1:$E$125,2))</f>
        <v/>
      </c>
      <c r="F163" s="124" t="str">
        <f>IF(D163="","",VLOOKUP(D163,'Popis muškarci'!$C$1:$E$125,3))</f>
        <v/>
      </c>
      <c r="J163" s="23" t="e">
        <f t="shared" si="2"/>
        <v>#VALUE!</v>
      </c>
    </row>
    <row r="164" spans="1:10" ht="15" customHeight="1" outlineLevel="1" x14ac:dyDescent="0.3">
      <c r="A164" s="6" t="s">
        <v>92</v>
      </c>
      <c r="B164" s="132"/>
      <c r="C164" s="7"/>
      <c r="D164" s="144"/>
      <c r="E164" s="117"/>
      <c r="F164" s="104"/>
      <c r="G164" s="154"/>
      <c r="H164" s="154"/>
      <c r="J164" s="23">
        <f t="shared" si="2"/>
        <v>0</v>
      </c>
    </row>
    <row r="165" spans="1:10" ht="15" customHeight="1" outlineLevel="2" x14ac:dyDescent="0.3">
      <c r="A165" s="8"/>
      <c r="B165" s="133">
        <v>13.1</v>
      </c>
      <c r="D165" s="145" t="s">
        <v>94</v>
      </c>
      <c r="E165" s="118" t="str">
        <f>IF(D165="","",VLOOKUP(D165,'Popis muškarci'!$C$1:$E$125,2))</f>
        <v>Mladost</v>
      </c>
      <c r="F165" s="124">
        <f>IF(D165="","",VLOOKUP(D165,'Popis muškarci'!$C$1:$E$125,3))</f>
        <v>22777</v>
      </c>
      <c r="G165" s="136" t="s">
        <v>83</v>
      </c>
      <c r="H165" s="157">
        <v>43170</v>
      </c>
      <c r="J165" s="23">
        <f t="shared" si="2"/>
        <v>55</v>
      </c>
    </row>
    <row r="166" spans="1:10" ht="15" customHeight="1" outlineLevel="2" x14ac:dyDescent="0.3">
      <c r="A166" s="8"/>
      <c r="B166" s="133"/>
      <c r="E166" s="118" t="str">
        <f>IF(D166="","",VLOOKUP(D166,'Popis muškarci'!$C$1:$E$125,2))</f>
        <v/>
      </c>
      <c r="F166" s="124" t="str">
        <f>IF(D166="","",VLOOKUP(D166,'Popis muškarci'!$C$1:$E$125,3))</f>
        <v/>
      </c>
      <c r="J166" s="23" t="e">
        <f t="shared" si="2"/>
        <v>#VALUE!</v>
      </c>
    </row>
    <row r="167" spans="1:10" ht="15" customHeight="1" outlineLevel="1" x14ac:dyDescent="0.3">
      <c r="A167" s="6" t="s">
        <v>95</v>
      </c>
      <c r="B167" s="134"/>
      <c r="C167" s="7"/>
      <c r="D167" s="144"/>
      <c r="E167" s="117"/>
      <c r="F167" s="104"/>
      <c r="G167" s="154"/>
      <c r="H167" s="154"/>
      <c r="J167" s="23">
        <f t="shared" si="2"/>
        <v>0</v>
      </c>
    </row>
    <row r="168" spans="1:10" ht="15" customHeight="1" outlineLevel="1" x14ac:dyDescent="0.3">
      <c r="B168" s="133"/>
      <c r="E168" s="118" t="str">
        <f>IF(D168="","",VLOOKUP(D168,'Popis muškarci'!$C$1:$E$125,2))</f>
        <v/>
      </c>
      <c r="F168" s="124" t="str">
        <f>IF(D168="","",VLOOKUP(D168,'Popis muškarci'!$C$1:$E$125,3))</f>
        <v/>
      </c>
      <c r="J168" s="23" t="e">
        <f t="shared" si="2"/>
        <v>#VALUE!</v>
      </c>
    </row>
    <row r="169" spans="1:10" ht="15" customHeight="1" outlineLevel="1" x14ac:dyDescent="0.3">
      <c r="A169" s="8"/>
      <c r="B169" s="133"/>
      <c r="E169" s="118" t="str">
        <f>IF(D169="","",VLOOKUP(D169,'Popis muškarci'!$C$1:$E$125,2))</f>
        <v/>
      </c>
      <c r="F169" s="124" t="str">
        <f>IF(D169="","",VLOOKUP(D169,'Popis muškarci'!$C$1:$E$125,3))</f>
        <v/>
      </c>
      <c r="J169" s="23" t="e">
        <f t="shared" si="2"/>
        <v>#VALUE!</v>
      </c>
    </row>
    <row r="170" spans="1:10" ht="15" customHeight="1" outlineLevel="1" x14ac:dyDescent="0.35">
      <c r="A170" s="169" t="s">
        <v>123</v>
      </c>
      <c r="B170" s="175"/>
      <c r="C170" s="5"/>
      <c r="D170" s="171"/>
      <c r="E170" s="172"/>
      <c r="F170" s="173"/>
      <c r="G170" s="174"/>
      <c r="H170" s="174"/>
    </row>
    <row r="171" spans="1:10" ht="15" customHeight="1" outlineLevel="1" x14ac:dyDescent="0.3">
      <c r="A171" s="6" t="s">
        <v>88</v>
      </c>
      <c r="B171" s="132"/>
      <c r="C171" s="7"/>
      <c r="D171" s="144"/>
      <c r="E171" s="117"/>
      <c r="F171" s="104"/>
      <c r="G171" s="154"/>
      <c r="H171" s="154"/>
    </row>
    <row r="172" spans="1:10" ht="15" customHeight="1" outlineLevel="1" x14ac:dyDescent="0.3">
      <c r="A172" s="8"/>
      <c r="B172" s="180">
        <v>1.1992013888888889E-2</v>
      </c>
      <c r="D172" s="145" t="s">
        <v>115</v>
      </c>
      <c r="E172" s="118" t="str">
        <f>IF(D172="","",VLOOKUP(D172,'Popis muškarci'!$C$1:$E$125,2))</f>
        <v>HAVU</v>
      </c>
      <c r="F172" s="124">
        <f>IF(D172="","",VLOOKUP(D172,'Popis muškarci'!$C$1:$E$125,3))</f>
        <v>23540</v>
      </c>
      <c r="G172" s="136" t="s">
        <v>83</v>
      </c>
      <c r="H172" s="157">
        <v>43169</v>
      </c>
    </row>
    <row r="173" spans="1:10" ht="15" customHeight="1" outlineLevel="1" x14ac:dyDescent="0.3">
      <c r="A173" s="8"/>
      <c r="B173" s="180"/>
      <c r="E173" s="118" t="str">
        <f>IF(D173="","",VLOOKUP(D173,'Popis muškarci'!$C$1:$E$125,2))</f>
        <v/>
      </c>
      <c r="F173" s="124" t="str">
        <f>IF(D173="","",VLOOKUP(D173,'Popis muškarci'!$C$1:$E$125,3))</f>
        <v/>
      </c>
      <c r="J173" s="23" t="e">
        <f t="shared" ref="J173:J186" si="3">DATEDIF(F173,H173,"y")</f>
        <v>#VALUE!</v>
      </c>
    </row>
    <row r="174" spans="1:10" ht="18" x14ac:dyDescent="0.35">
      <c r="A174" s="169" t="s">
        <v>124</v>
      </c>
      <c r="B174" s="175"/>
      <c r="C174" s="5"/>
      <c r="D174" s="171"/>
      <c r="E174" s="172"/>
      <c r="F174" s="173"/>
      <c r="G174" s="174"/>
      <c r="H174" s="174"/>
      <c r="J174" s="23">
        <f t="shared" si="3"/>
        <v>0</v>
      </c>
    </row>
    <row r="175" spans="1:10" ht="15" customHeight="1" outlineLevel="1" x14ac:dyDescent="0.3">
      <c r="A175" s="6" t="s">
        <v>104</v>
      </c>
      <c r="B175" s="132"/>
      <c r="C175" s="7"/>
      <c r="D175" s="144"/>
      <c r="E175" s="117"/>
      <c r="F175" s="104"/>
      <c r="G175" s="154"/>
      <c r="H175" s="154"/>
      <c r="J175" s="23">
        <f t="shared" si="3"/>
        <v>0</v>
      </c>
    </row>
    <row r="176" spans="1:10" ht="15" customHeight="1" outlineLevel="2" x14ac:dyDescent="0.3">
      <c r="A176" s="8"/>
      <c r="E176" s="118" t="str">
        <f>IF(D176="","",VLOOKUP(D176,'Popis muškarci'!$C$1:$E$125,2))</f>
        <v/>
      </c>
      <c r="F176" s="124" t="str">
        <f>IF(D176="","",VLOOKUP(D176,'Popis muškarci'!$C$1:$E$125,3))</f>
        <v/>
      </c>
      <c r="J176" s="23" t="e">
        <f t="shared" si="3"/>
        <v>#VALUE!</v>
      </c>
    </row>
    <row r="177" spans="1:10" ht="15" customHeight="1" outlineLevel="2" x14ac:dyDescent="0.3">
      <c r="A177" s="8"/>
      <c r="E177" s="118" t="str">
        <f>IF(D177="","",VLOOKUP(D177,'Popis muškarci'!$C$1:$E$125,2))</f>
        <v/>
      </c>
      <c r="F177" s="124" t="str">
        <f>IF(D177="","",VLOOKUP(D177,'Popis muškarci'!$C$1:$E$125,3))</f>
        <v/>
      </c>
      <c r="J177" s="23" t="e">
        <f t="shared" si="3"/>
        <v>#VALUE!</v>
      </c>
    </row>
    <row r="178" spans="1:10" ht="15" customHeight="1" outlineLevel="1" x14ac:dyDescent="0.3">
      <c r="A178" s="6" t="s">
        <v>105</v>
      </c>
      <c r="B178" s="132"/>
      <c r="C178" s="7"/>
      <c r="D178" s="144"/>
      <c r="E178" s="117"/>
      <c r="F178" s="104"/>
      <c r="G178" s="154"/>
      <c r="H178" s="154"/>
      <c r="J178" s="23">
        <f t="shared" si="3"/>
        <v>0</v>
      </c>
    </row>
    <row r="179" spans="1:10" ht="15" customHeight="1" outlineLevel="2" x14ac:dyDescent="0.3">
      <c r="A179" s="8"/>
      <c r="E179" s="118" t="str">
        <f>IF(D179="","",VLOOKUP(D179,'Popis muškarci'!$C$1:$E$125,2))</f>
        <v/>
      </c>
      <c r="F179" s="124" t="str">
        <f>IF(D179="","",VLOOKUP(D179,'Popis muškarci'!$C$1:$E$125,3))</f>
        <v/>
      </c>
      <c r="J179" s="23" t="e">
        <f t="shared" si="3"/>
        <v>#VALUE!</v>
      </c>
    </row>
    <row r="180" spans="1:10" ht="15" customHeight="1" outlineLevel="2" x14ac:dyDescent="0.3">
      <c r="A180" s="8"/>
      <c r="E180" s="118" t="str">
        <f>IF(D180="","",VLOOKUP(D180,'Popis muškarci'!$C$1:$E$125,2))</f>
        <v/>
      </c>
      <c r="F180" s="124" t="str">
        <f>IF(D180="","",VLOOKUP(D180,'Popis muškarci'!$C$1:$E$125,3))</f>
        <v/>
      </c>
      <c r="J180" s="23" t="e">
        <f t="shared" si="3"/>
        <v>#VALUE!</v>
      </c>
    </row>
    <row r="181" spans="1:10" ht="15" customHeight="1" outlineLevel="2" x14ac:dyDescent="0.3">
      <c r="A181" s="8"/>
      <c r="E181" s="118" t="str">
        <f>IF(D181="","",VLOOKUP(D181,'Popis muškarci'!$C$1:$E$125,2))</f>
        <v/>
      </c>
      <c r="F181" s="124" t="str">
        <f>IF(D181="","",VLOOKUP(D181,'Popis muškarci'!$C$1:$E$125,3))</f>
        <v/>
      </c>
      <c r="J181" s="23" t="e">
        <f t="shared" si="3"/>
        <v>#VALUE!</v>
      </c>
    </row>
    <row r="182" spans="1:10" ht="15" customHeight="1" outlineLevel="2" x14ac:dyDescent="0.3">
      <c r="A182" s="8"/>
      <c r="E182" s="118" t="str">
        <f>IF(D182="","",VLOOKUP(D182,'Popis muškarci'!$C$1:$E$125,2))</f>
        <v/>
      </c>
      <c r="F182" s="124" t="str">
        <f>IF(D182="","",VLOOKUP(D182,'Popis muškarci'!$C$1:$E$125,3))</f>
        <v/>
      </c>
      <c r="J182" s="23" t="e">
        <f t="shared" si="3"/>
        <v>#VALUE!</v>
      </c>
    </row>
    <row r="183" spans="1:10" ht="15" customHeight="1" outlineLevel="2" x14ac:dyDescent="0.3">
      <c r="A183" s="8"/>
      <c r="E183" s="118" t="str">
        <f>IF(D183="","",VLOOKUP(D183,'Popis muškarci'!$C$1:$E$125,2))</f>
        <v/>
      </c>
      <c r="F183" s="124" t="str">
        <f>IF(D183="","",VLOOKUP(D183,'Popis muškarci'!$C$1:$E$125,3))</f>
        <v/>
      </c>
      <c r="J183" s="23" t="e">
        <f t="shared" si="3"/>
        <v>#VALUE!</v>
      </c>
    </row>
    <row r="184" spans="1:10" ht="15" customHeight="1" outlineLevel="2" x14ac:dyDescent="0.3">
      <c r="A184" s="8"/>
      <c r="E184" s="118" t="str">
        <f>IF(D184="","",VLOOKUP(D184,'Popis muškarci'!$C$1:$E$125,2))</f>
        <v/>
      </c>
      <c r="F184" s="124" t="str">
        <f>IF(D184="","",VLOOKUP(D184,'Popis muškarci'!$C$1:$E$125,3))</f>
        <v/>
      </c>
      <c r="J184" s="23" t="e">
        <f t="shared" si="3"/>
        <v>#VALUE!</v>
      </c>
    </row>
    <row r="185" spans="1:10" ht="15" customHeight="1" outlineLevel="1" x14ac:dyDescent="0.3">
      <c r="A185" s="6" t="s">
        <v>106</v>
      </c>
      <c r="B185" s="132"/>
      <c r="C185" s="7"/>
      <c r="D185" s="144"/>
      <c r="E185" s="117"/>
      <c r="F185" s="104"/>
      <c r="G185" s="154"/>
      <c r="H185" s="154"/>
      <c r="J185" s="23">
        <f t="shared" si="3"/>
        <v>0</v>
      </c>
    </row>
    <row r="186" spans="1:10" ht="15" customHeight="1" outlineLevel="2" x14ac:dyDescent="0.3">
      <c r="A186" s="8"/>
      <c r="E186" s="118" t="str">
        <f>IF(D186="","",VLOOKUP(D186,'Popis muškarci'!$C$1:$E$125,2))</f>
        <v/>
      </c>
      <c r="F186" s="124" t="str">
        <f>IF(D186="","",VLOOKUP(D186,'Popis muškarci'!$C$1:$E$125,3))</f>
        <v/>
      </c>
      <c r="J186" s="23" t="e">
        <f t="shared" si="3"/>
        <v>#VALUE!</v>
      </c>
    </row>
    <row r="187" spans="1:10" ht="15" customHeight="1" outlineLevel="2" x14ac:dyDescent="0.3">
      <c r="A187" s="8"/>
      <c r="E187" s="118" t="str">
        <f>IF(D187="","",VLOOKUP(D187,'Popis muškarci'!$C$1:$E$125,2))</f>
        <v/>
      </c>
      <c r="F187" s="124" t="str">
        <f>IF(D187="","",VLOOKUP(D187,'Popis muškarci'!$C$1:$E$125,3))</f>
        <v/>
      </c>
    </row>
    <row r="188" spans="1:10" ht="15" customHeight="1" outlineLevel="1" x14ac:dyDescent="0.3">
      <c r="A188" s="6" t="s">
        <v>107</v>
      </c>
      <c r="B188" s="132"/>
      <c r="C188" s="7"/>
      <c r="D188" s="144"/>
      <c r="E188" s="117"/>
      <c r="F188" s="104"/>
      <c r="G188" s="154"/>
      <c r="H188" s="154"/>
      <c r="J188" s="23">
        <f t="shared" ref="J188:J199" si="4">DATEDIF(F188,H188,"y")</f>
        <v>0</v>
      </c>
    </row>
    <row r="189" spans="1:10" ht="15" customHeight="1" outlineLevel="2" x14ac:dyDescent="0.3">
      <c r="A189" s="8"/>
      <c r="B189" s="136">
        <v>1.21</v>
      </c>
      <c r="D189" s="145" t="s">
        <v>125</v>
      </c>
      <c r="E189" s="118" t="str">
        <f>IF(D189="","",VLOOKUP(D189,'Popis muškarci'!$C$1:$E$125,2))</f>
        <v>Požega</v>
      </c>
      <c r="F189" s="124">
        <f>IF(D189="","",VLOOKUP(D189,'Popis muškarci'!$C$1:$E$125,3))</f>
        <v>23206</v>
      </c>
      <c r="G189" s="136" t="s">
        <v>74</v>
      </c>
      <c r="H189" s="157">
        <v>43162</v>
      </c>
      <c r="J189" s="23">
        <f t="shared" si="4"/>
        <v>54</v>
      </c>
    </row>
    <row r="190" spans="1:10" ht="15" customHeight="1" outlineLevel="2" x14ac:dyDescent="0.3">
      <c r="A190" s="8"/>
      <c r="E190" s="118" t="str">
        <f>IF(D190="","",VLOOKUP(D190,'Popis muškarci'!$C$1:$E$125,2))</f>
        <v/>
      </c>
      <c r="F190" s="124" t="str">
        <f>IF(D190="","",VLOOKUP(D190,'Popis muškarci'!$C$1:$E$125,3))</f>
        <v/>
      </c>
      <c r="J190" s="23" t="e">
        <f t="shared" si="4"/>
        <v>#VALUE!</v>
      </c>
    </row>
    <row r="191" spans="1:10" ht="15" customHeight="1" outlineLevel="2" x14ac:dyDescent="0.3">
      <c r="A191" s="8"/>
      <c r="E191" s="118" t="str">
        <f>IF(D191="","",VLOOKUP(D191,'Popis muškarci'!$C$1:$E$125,2))</f>
        <v/>
      </c>
      <c r="F191" s="124" t="str">
        <f>IF(D191="","",VLOOKUP(D191,'Popis muškarci'!$C$1:$E$125,3))</f>
        <v/>
      </c>
      <c r="J191" s="23" t="e">
        <f t="shared" si="4"/>
        <v>#VALUE!</v>
      </c>
    </row>
    <row r="192" spans="1:10" ht="15" customHeight="1" outlineLevel="2" x14ac:dyDescent="0.3">
      <c r="A192" s="8"/>
      <c r="E192" s="118" t="str">
        <f>IF(D192="","",VLOOKUP(D192,'Popis muškarci'!$C$1:$E$125,2))</f>
        <v/>
      </c>
      <c r="F192" s="124" t="str">
        <f>IF(D192="","",VLOOKUP(D192,'Popis muškarci'!$C$1:$E$125,3))</f>
        <v/>
      </c>
      <c r="J192" s="23" t="e">
        <f t="shared" si="4"/>
        <v>#VALUE!</v>
      </c>
    </row>
    <row r="193" spans="1:10" ht="15" customHeight="1" outlineLevel="2" x14ac:dyDescent="0.3">
      <c r="A193" s="8"/>
      <c r="E193" s="118" t="str">
        <f>IF(D193="","",VLOOKUP(D193,'Popis muškarci'!$C$1:$E$125,2))</f>
        <v/>
      </c>
      <c r="F193" s="124" t="str">
        <f>IF(D193="","",VLOOKUP(D193,'Popis muškarci'!$C$1:$E$125,3))</f>
        <v/>
      </c>
      <c r="J193" s="23" t="e">
        <f t="shared" si="4"/>
        <v>#VALUE!</v>
      </c>
    </row>
    <row r="194" spans="1:10" ht="15" customHeight="1" outlineLevel="2" x14ac:dyDescent="0.3">
      <c r="A194" s="8"/>
      <c r="E194" s="118" t="str">
        <f>IF(D194="","",VLOOKUP(D194,'Popis muškarci'!$C$1:$E$125,2))</f>
        <v/>
      </c>
      <c r="F194" s="124" t="str">
        <f>IF(D194="","",VLOOKUP(D194,'Popis muškarci'!$C$1:$E$125,3))</f>
        <v/>
      </c>
      <c r="J194" s="23" t="e">
        <f t="shared" si="4"/>
        <v>#VALUE!</v>
      </c>
    </row>
    <row r="195" spans="1:10" ht="15" customHeight="1" outlineLevel="1" x14ac:dyDescent="0.3">
      <c r="A195" s="6" t="s">
        <v>109</v>
      </c>
      <c r="B195" s="132"/>
      <c r="C195" s="7"/>
      <c r="D195" s="144"/>
      <c r="E195" s="117"/>
      <c r="F195" s="104"/>
      <c r="G195" s="154"/>
      <c r="H195" s="154"/>
      <c r="J195" s="23">
        <f t="shared" si="4"/>
        <v>0</v>
      </c>
    </row>
    <row r="196" spans="1:10" ht="15" customHeight="1" outlineLevel="2" x14ac:dyDescent="0.3">
      <c r="A196" s="8"/>
      <c r="B196" s="136">
        <v>1.48</v>
      </c>
      <c r="D196" s="145" t="s">
        <v>94</v>
      </c>
      <c r="E196" s="118" t="str">
        <f>IF(D196="","",VLOOKUP(D196,'Popis muškarci'!$C$1:$E$125,2))</f>
        <v>Mladost</v>
      </c>
      <c r="F196" s="124">
        <f>IF(D196="","",VLOOKUP(D196,'Popis muškarci'!$C$1:$E$125,3))</f>
        <v>22777</v>
      </c>
      <c r="G196" s="136" t="s">
        <v>74</v>
      </c>
      <c r="H196" s="157">
        <v>43162</v>
      </c>
      <c r="J196" s="23">
        <f t="shared" si="4"/>
        <v>55</v>
      </c>
    </row>
    <row r="197" spans="1:10" ht="15" customHeight="1" outlineLevel="2" x14ac:dyDescent="0.3">
      <c r="A197" s="8"/>
      <c r="B197" s="136">
        <v>1.42</v>
      </c>
      <c r="D197" s="145" t="s">
        <v>126</v>
      </c>
      <c r="E197" s="118" t="str">
        <f>IF(D197="","",VLOOKUP(D197,'Popis muškarci'!$C$1:$E$125,2))</f>
        <v>AK Kvarner</v>
      </c>
      <c r="F197" s="124">
        <f>IF(D197="","",VLOOKUP(D197,'Popis muškarci'!$C$1:$E$125,3))</f>
        <v>22130</v>
      </c>
      <c r="G197" s="136" t="s">
        <v>74</v>
      </c>
      <c r="H197" s="157">
        <v>43162</v>
      </c>
      <c r="J197" s="23">
        <f t="shared" si="4"/>
        <v>57</v>
      </c>
    </row>
    <row r="198" spans="1:10" ht="15" customHeight="1" outlineLevel="2" x14ac:dyDescent="0.3">
      <c r="A198" s="8"/>
      <c r="E198" s="118" t="str">
        <f>IF(D198="","",VLOOKUP(D198,'Popis muškarci'!$C$1:$E$125,2))</f>
        <v/>
      </c>
      <c r="F198" s="124" t="str">
        <f>IF(D198="","",VLOOKUP(D198,'Popis muškarci'!$C$1:$E$125,3))</f>
        <v/>
      </c>
      <c r="J198" s="23" t="e">
        <f t="shared" si="4"/>
        <v>#VALUE!</v>
      </c>
    </row>
    <row r="199" spans="1:10" ht="15" customHeight="1" outlineLevel="2" x14ac:dyDescent="0.3">
      <c r="A199" s="6" t="s">
        <v>109</v>
      </c>
      <c r="B199" s="132"/>
      <c r="C199" s="7"/>
      <c r="D199" s="144"/>
      <c r="E199" s="117"/>
      <c r="F199" s="104"/>
      <c r="G199" s="154"/>
      <c r="H199" s="154"/>
      <c r="J199" s="23">
        <f t="shared" si="4"/>
        <v>0</v>
      </c>
    </row>
    <row r="200" spans="1:10" ht="15" customHeight="1" outlineLevel="2" x14ac:dyDescent="0.3">
      <c r="A200" s="8"/>
      <c r="B200" s="136">
        <v>1.24</v>
      </c>
      <c r="D200" s="145" t="s">
        <v>127</v>
      </c>
      <c r="E200" s="118" t="str">
        <f>IF(D200="","",VLOOKUP(D200,'Popis muškarci'!$C$1:$E$125,2))</f>
        <v>Dinamo</v>
      </c>
      <c r="F200" s="124">
        <f>IF(D200="","",VLOOKUP(D200,'Popis muškarci'!$C$1:$E$125,3))</f>
        <v>20828</v>
      </c>
      <c r="G200" s="136" t="s">
        <v>74</v>
      </c>
      <c r="H200" s="157">
        <v>43162</v>
      </c>
    </row>
    <row r="201" spans="1:10" ht="15" customHeight="1" outlineLevel="2" x14ac:dyDescent="0.3">
      <c r="A201" s="8"/>
      <c r="B201" s="136"/>
      <c r="E201" s="118" t="str">
        <f>IF(D201="","",VLOOKUP(D201,'Popis muškarci'!$C$1:$E$125,2))</f>
        <v/>
      </c>
      <c r="F201" s="124" t="str">
        <f>IF(D201="","",VLOOKUP(D201,'Popis muškarci'!$C$1:$E$125,3))</f>
        <v/>
      </c>
      <c r="J201" s="23" t="e">
        <f>DATEDIF(F201,H201,"y")</f>
        <v>#VALUE!</v>
      </c>
    </row>
    <row r="202" spans="1:10" ht="15" customHeight="1" outlineLevel="1" x14ac:dyDescent="0.3">
      <c r="A202" s="6" t="s">
        <v>128</v>
      </c>
      <c r="B202" s="132"/>
      <c r="C202" s="7"/>
      <c r="D202" s="144"/>
      <c r="E202" s="117"/>
      <c r="F202" s="104"/>
      <c r="G202" s="154"/>
      <c r="H202" s="154"/>
      <c r="J202" s="23">
        <f>DATEDIF(F202,H202,"y")</f>
        <v>0</v>
      </c>
    </row>
    <row r="203" spans="1:10" ht="15" customHeight="1" outlineLevel="1" x14ac:dyDescent="0.3">
      <c r="A203" s="8"/>
      <c r="E203" s="118" t="str">
        <f>IF(D203="","",VLOOKUP(D203,'Popis muškarci'!$C$1:$E$125,2))</f>
        <v/>
      </c>
      <c r="F203" s="124" t="str">
        <f>IF(D203="","",VLOOKUP(D203,'Popis muškarci'!$C$1:$E$125,3))</f>
        <v/>
      </c>
      <c r="J203" s="23" t="e">
        <f>DATEDIF(F203,H203,"y")</f>
        <v>#VALUE!</v>
      </c>
    </row>
    <row r="204" spans="1:10" ht="15" customHeight="1" outlineLevel="1" x14ac:dyDescent="0.3">
      <c r="A204" s="8"/>
      <c r="E204" s="118" t="str">
        <f>IF(D204="","",VLOOKUP(D204,'Popis muškarci'!$C$1:$E$125,2))</f>
        <v/>
      </c>
      <c r="F204" s="124" t="str">
        <f>IF(D204="","",VLOOKUP(D204,'Popis muškarci'!$C$1:$E$125,3))</f>
        <v/>
      </c>
    </row>
    <row r="205" spans="1:10" ht="15" customHeight="1" outlineLevel="1" x14ac:dyDescent="0.3">
      <c r="A205" s="6" t="s">
        <v>129</v>
      </c>
      <c r="B205" s="132"/>
      <c r="C205" s="7"/>
      <c r="D205" s="144"/>
      <c r="E205" s="117"/>
      <c r="F205" s="104"/>
      <c r="G205" s="154"/>
      <c r="H205" s="154"/>
    </row>
    <row r="206" spans="1:10" ht="15" customHeight="1" outlineLevel="1" x14ac:dyDescent="0.3">
      <c r="A206" s="8"/>
      <c r="B206" s="135" t="s">
        <v>130</v>
      </c>
      <c r="D206" s="145" t="s">
        <v>102</v>
      </c>
      <c r="E206" s="118" t="str">
        <f>IF(D206="","",VLOOKUP(D206,'Popis muškarci'!$C$1:$E$125,2))</f>
        <v>AK Liburnija</v>
      </c>
      <c r="F206" s="124">
        <f>IF(D206="","",VLOOKUP(D206,'Popis muškarci'!$C$1:$E$125,3))</f>
        <v>14982</v>
      </c>
      <c r="G206" s="136" t="s">
        <v>74</v>
      </c>
      <c r="H206" s="157">
        <v>43162</v>
      </c>
    </row>
    <row r="207" spans="1:10" ht="15" customHeight="1" outlineLevel="1" x14ac:dyDescent="0.3">
      <c r="A207" s="8"/>
      <c r="E207" s="118" t="str">
        <f>IF(D207="","",VLOOKUP(D207,'Popis muškarci'!$C$1:$E$125,2))</f>
        <v/>
      </c>
      <c r="F207" s="124" t="str">
        <f>IF(D207="","",VLOOKUP(D207,'Popis muškarci'!$C$1:$E$125,3))</f>
        <v/>
      </c>
      <c r="J207" s="23" t="e">
        <f t="shared" ref="J207:J232" si="5">DATEDIF(F207,H207,"y")</f>
        <v>#VALUE!</v>
      </c>
    </row>
    <row r="208" spans="1:10" ht="18" x14ac:dyDescent="0.35">
      <c r="A208" s="169" t="s">
        <v>131</v>
      </c>
      <c r="B208" s="175"/>
      <c r="C208" s="5"/>
      <c r="D208" s="171"/>
      <c r="E208" s="172"/>
      <c r="F208" s="173"/>
      <c r="G208" s="174"/>
      <c r="H208" s="174"/>
      <c r="J208" s="23">
        <f t="shared" si="5"/>
        <v>0</v>
      </c>
    </row>
    <row r="209" spans="1:10" ht="15" customHeight="1" outlineLevel="1" x14ac:dyDescent="0.3">
      <c r="A209" s="6" t="s">
        <v>104</v>
      </c>
      <c r="B209" s="132"/>
      <c r="C209" s="7"/>
      <c r="D209" s="144"/>
      <c r="E209" s="117"/>
      <c r="F209" s="104"/>
      <c r="G209" s="154"/>
      <c r="H209" s="154"/>
      <c r="J209" s="23">
        <f t="shared" si="5"/>
        <v>0</v>
      </c>
    </row>
    <row r="210" spans="1:10" ht="15" customHeight="1" outlineLevel="2" x14ac:dyDescent="0.3">
      <c r="A210" s="8"/>
      <c r="E210" s="118" t="str">
        <f>IF(D210="","",VLOOKUP(D210,'Popis muškarci'!$C$1:$E$125,2))</f>
        <v/>
      </c>
      <c r="F210" s="124" t="str">
        <f>IF(D210="","",VLOOKUP(D210,'Popis muškarci'!$C$1:$E$125,3))</f>
        <v/>
      </c>
      <c r="J210" s="23" t="e">
        <f t="shared" si="5"/>
        <v>#VALUE!</v>
      </c>
    </row>
    <row r="211" spans="1:10" ht="15" customHeight="1" outlineLevel="2" x14ac:dyDescent="0.3">
      <c r="A211" s="8"/>
      <c r="E211" s="118" t="str">
        <f>IF(D211="","",VLOOKUP(D211,'Popis muškarci'!$C$1:$E$125,2))</f>
        <v/>
      </c>
      <c r="F211" s="124" t="str">
        <f>IF(D211="","",VLOOKUP(D211,'Popis muškarci'!$C$1:$E$125,3))</f>
        <v/>
      </c>
      <c r="J211" s="23" t="e">
        <f t="shared" si="5"/>
        <v>#VALUE!</v>
      </c>
    </row>
    <row r="212" spans="1:10" ht="15" customHeight="1" outlineLevel="2" x14ac:dyDescent="0.3">
      <c r="A212" s="8"/>
      <c r="E212" s="118" t="str">
        <f>IF(D212="","",VLOOKUP(D212,'Popis muškarci'!$C$1:$E$125,2))</f>
        <v/>
      </c>
      <c r="F212" s="124" t="str">
        <f>IF(D212="","",VLOOKUP(D212,'Popis muškarci'!$C$1:$E$125,3))</f>
        <v/>
      </c>
      <c r="J212" s="23" t="e">
        <f t="shared" si="5"/>
        <v>#VALUE!</v>
      </c>
    </row>
    <row r="213" spans="1:10" ht="15" customHeight="1" outlineLevel="1" x14ac:dyDescent="0.3">
      <c r="A213" s="6" t="s">
        <v>105</v>
      </c>
      <c r="B213" s="132"/>
      <c r="C213" s="7"/>
      <c r="D213" s="144"/>
      <c r="E213" s="117"/>
      <c r="F213" s="104"/>
      <c r="G213" s="154"/>
      <c r="H213" s="154"/>
      <c r="J213" s="23">
        <f t="shared" si="5"/>
        <v>0</v>
      </c>
    </row>
    <row r="214" spans="1:10" ht="15" customHeight="1" outlineLevel="2" x14ac:dyDescent="0.3">
      <c r="A214" s="8"/>
      <c r="B214" s="136">
        <v>2.3199999999999998</v>
      </c>
      <c r="D214" s="145" t="s">
        <v>132</v>
      </c>
      <c r="E214" s="118" t="str">
        <f>IF(D214="","",VLOOKUP(D214,'Popis muškarci'!$C$1:$E$125,2))</f>
        <v>Pula</v>
      </c>
      <c r="F214" s="124">
        <f>IF(D214="","",VLOOKUP(D214,'Popis muškarci'!$C$1:$E$125,3))</f>
        <v>27522</v>
      </c>
      <c r="G214" s="136" t="s">
        <v>74</v>
      </c>
      <c r="H214" s="157">
        <v>43162</v>
      </c>
      <c r="J214" s="23">
        <f t="shared" si="5"/>
        <v>42</v>
      </c>
    </row>
    <row r="215" spans="1:10" ht="15" customHeight="1" outlineLevel="2" x14ac:dyDescent="0.3">
      <c r="A215" s="8"/>
      <c r="E215" s="118" t="str">
        <f>IF(D215="","",VLOOKUP(D215,'Popis muškarci'!$C$1:$E$125,2))</f>
        <v/>
      </c>
      <c r="F215" s="124" t="str">
        <f>IF(D215="","",VLOOKUP(D215,'Popis muškarci'!$C$1:$E$125,3))</f>
        <v/>
      </c>
      <c r="J215" s="23" t="e">
        <f t="shared" si="5"/>
        <v>#VALUE!</v>
      </c>
    </row>
    <row r="216" spans="1:10" ht="15" customHeight="1" outlineLevel="2" x14ac:dyDescent="0.3">
      <c r="A216" s="8"/>
      <c r="E216" s="118" t="str">
        <f>IF(D216="","",VLOOKUP(D216,'Popis muškarci'!$C$1:$E$125,2))</f>
        <v/>
      </c>
      <c r="F216" s="124" t="str">
        <f>IF(D216="","",VLOOKUP(D216,'Popis muškarci'!$C$1:$E$125,3))</f>
        <v/>
      </c>
      <c r="J216" s="23" t="e">
        <f t="shared" si="5"/>
        <v>#VALUE!</v>
      </c>
    </row>
    <row r="217" spans="1:10" ht="15" customHeight="1" outlineLevel="1" x14ac:dyDescent="0.3">
      <c r="A217" s="6" t="s">
        <v>106</v>
      </c>
      <c r="B217" s="132"/>
      <c r="C217" s="7"/>
      <c r="D217" s="144"/>
      <c r="E217" s="117"/>
      <c r="F217" s="104"/>
      <c r="G217" s="154"/>
      <c r="H217" s="154"/>
      <c r="J217" s="23">
        <f t="shared" si="5"/>
        <v>0</v>
      </c>
    </row>
    <row r="218" spans="1:10" ht="15" customHeight="1" outlineLevel="2" x14ac:dyDescent="0.3">
      <c r="A218" s="8"/>
      <c r="E218" s="118" t="str">
        <f>IF(D218="","",VLOOKUP(D218,'Popis muškarci'!$C$1:$E$125,2))</f>
        <v/>
      </c>
      <c r="F218" s="124" t="str">
        <f>IF(D218="","",VLOOKUP(D218,'Popis muškarci'!$C$1:$E$125,3))</f>
        <v/>
      </c>
      <c r="J218" s="23" t="e">
        <f t="shared" si="5"/>
        <v>#VALUE!</v>
      </c>
    </row>
    <row r="219" spans="1:10" ht="15" customHeight="1" outlineLevel="2" x14ac:dyDescent="0.3">
      <c r="A219" s="8"/>
      <c r="E219" s="118" t="str">
        <f>IF(D219="","",VLOOKUP(D219,'Popis muškarci'!$C$1:$E$125,2))</f>
        <v/>
      </c>
      <c r="F219" s="124" t="str">
        <f>IF(D219="","",VLOOKUP(D219,'Popis muškarci'!$C$1:$E$125,3))</f>
        <v/>
      </c>
      <c r="J219" s="23" t="e">
        <f t="shared" si="5"/>
        <v>#VALUE!</v>
      </c>
    </row>
    <row r="220" spans="1:10" ht="15" customHeight="1" outlineLevel="1" x14ac:dyDescent="0.3">
      <c r="A220" s="6" t="s">
        <v>107</v>
      </c>
      <c r="B220" s="132"/>
      <c r="C220" s="7"/>
      <c r="D220" s="144"/>
      <c r="E220" s="117"/>
      <c r="F220" s="104"/>
      <c r="G220" s="154"/>
      <c r="H220" s="154"/>
      <c r="J220" s="23">
        <f t="shared" si="5"/>
        <v>0</v>
      </c>
    </row>
    <row r="221" spans="1:10" ht="15" customHeight="1" outlineLevel="2" x14ac:dyDescent="0.3">
      <c r="A221" s="8"/>
      <c r="B221" s="133">
        <v>4.8</v>
      </c>
      <c r="D221" s="145" t="s">
        <v>89</v>
      </c>
      <c r="E221" s="118" t="str">
        <f>IF(D221="","",VLOOKUP(D221,'Popis muškarci'!$C$1:$E$125,2))</f>
        <v>Maksimir</v>
      </c>
      <c r="F221" s="124">
        <f>IF(D221="","",VLOOKUP(D221,'Popis muškarci'!$C$1:$E$125,3))</f>
        <v>23860</v>
      </c>
      <c r="G221" s="136" t="s">
        <v>80</v>
      </c>
      <c r="H221" s="157">
        <v>43159</v>
      </c>
      <c r="J221" s="23">
        <f t="shared" si="5"/>
        <v>52</v>
      </c>
    </row>
    <row r="222" spans="1:10" ht="15" customHeight="1" outlineLevel="2" x14ac:dyDescent="0.3">
      <c r="A222" s="8"/>
      <c r="E222" s="118" t="str">
        <f>IF(D222="","",VLOOKUP(D222,'Popis muškarci'!$C$1:$E$125,2))</f>
        <v/>
      </c>
      <c r="F222" s="124" t="str">
        <f>IF(D222="","",VLOOKUP(D222,'Popis muškarci'!$C$1:$E$125,3))</f>
        <v/>
      </c>
      <c r="J222" s="23" t="e">
        <f t="shared" si="5"/>
        <v>#VALUE!</v>
      </c>
    </row>
    <row r="223" spans="1:10" ht="15" customHeight="1" outlineLevel="2" x14ac:dyDescent="0.3">
      <c r="A223" s="8"/>
      <c r="E223" s="118" t="str">
        <f>IF(D223="","",VLOOKUP(D223,'Popis muškarci'!$C$1:$E$125,2))</f>
        <v/>
      </c>
      <c r="F223" s="124" t="str">
        <f>IF(D223="","",VLOOKUP(D223,'Popis muškarci'!$C$1:$E$125,3))</f>
        <v/>
      </c>
      <c r="J223" s="23" t="e">
        <f t="shared" si="5"/>
        <v>#VALUE!</v>
      </c>
    </row>
    <row r="224" spans="1:10" ht="15" customHeight="1" outlineLevel="1" x14ac:dyDescent="0.3">
      <c r="A224" s="6" t="s">
        <v>109</v>
      </c>
      <c r="B224" s="132"/>
      <c r="C224" s="7"/>
      <c r="D224" s="144"/>
      <c r="E224" s="117"/>
      <c r="F224" s="104"/>
      <c r="G224" s="154"/>
      <c r="H224" s="154"/>
      <c r="J224" s="23">
        <f t="shared" si="5"/>
        <v>0</v>
      </c>
    </row>
    <row r="225" spans="1:10" ht="15" customHeight="1" outlineLevel="2" x14ac:dyDescent="0.3">
      <c r="A225" s="8"/>
      <c r="B225" s="133">
        <v>5.26</v>
      </c>
      <c r="D225" s="145" t="s">
        <v>93</v>
      </c>
      <c r="E225" s="118" t="str">
        <f>IF(D225="","",VLOOKUP(D225,'Popis muškarci'!$C$1:$E$125,2))</f>
        <v>Dinamo</v>
      </c>
      <c r="F225" s="124">
        <f>IF(D225="","",VLOOKUP(D225,'Popis muškarci'!$C$1:$E$125,3))</f>
        <v>22536</v>
      </c>
      <c r="G225" s="136" t="s">
        <v>83</v>
      </c>
      <c r="H225" s="157">
        <v>43170</v>
      </c>
      <c r="J225" s="23">
        <f t="shared" si="5"/>
        <v>56</v>
      </c>
    </row>
    <row r="226" spans="1:10" ht="15" customHeight="1" outlineLevel="2" x14ac:dyDescent="0.3">
      <c r="A226" s="8"/>
      <c r="B226" s="133"/>
      <c r="E226" s="118" t="str">
        <f>IF(D226="","",VLOOKUP(D226,'Popis muškarci'!$C$1:$E$125,2))</f>
        <v/>
      </c>
      <c r="F226" s="124" t="str">
        <f>IF(D226="","",VLOOKUP(D226,'Popis muškarci'!$C$1:$E$125,3))</f>
        <v/>
      </c>
      <c r="J226" s="23" t="e">
        <f t="shared" si="5"/>
        <v>#VALUE!</v>
      </c>
    </row>
    <row r="227" spans="1:10" ht="15" customHeight="1" outlineLevel="2" x14ac:dyDescent="0.3">
      <c r="A227" s="8"/>
      <c r="B227" s="133"/>
      <c r="E227" s="118" t="str">
        <f>IF(D227="","",VLOOKUP(D227,'Popis muškarci'!$C$1:$E$125,2))</f>
        <v/>
      </c>
      <c r="F227" s="124" t="str">
        <f>IF(D227="","",VLOOKUP(D227,'Popis muškarci'!$C$1:$E$125,3))</f>
        <v/>
      </c>
      <c r="J227" s="23" t="e">
        <f t="shared" si="5"/>
        <v>#VALUE!</v>
      </c>
    </row>
    <row r="228" spans="1:10" ht="15" customHeight="1" outlineLevel="1" x14ac:dyDescent="0.3">
      <c r="A228" s="6" t="s">
        <v>133</v>
      </c>
      <c r="B228" s="132"/>
      <c r="C228" s="7"/>
      <c r="D228" s="144"/>
      <c r="E228" s="117"/>
      <c r="F228" s="104"/>
      <c r="G228" s="154"/>
      <c r="H228" s="154"/>
      <c r="J228" s="23">
        <f t="shared" si="5"/>
        <v>0</v>
      </c>
    </row>
    <row r="229" spans="1:10" ht="15" customHeight="1" outlineLevel="2" x14ac:dyDescent="0.3">
      <c r="A229" s="8"/>
      <c r="B229" s="136">
        <v>4.04</v>
      </c>
      <c r="D229" s="145" t="s">
        <v>96</v>
      </c>
      <c r="E229" s="118" t="str">
        <f>IF(D229="","",VLOOKUP(D229,'Popis muškarci'!$C$1:$E$125,2))</f>
        <v>Mladost</v>
      </c>
      <c r="F229" s="124">
        <f>IF(D229="","",VLOOKUP(D229,'Popis muškarci'!$C$1:$E$125,3))</f>
        <v>20939</v>
      </c>
      <c r="G229" s="136" t="s">
        <v>74</v>
      </c>
      <c r="H229" s="157">
        <v>43162</v>
      </c>
      <c r="J229" s="23">
        <f t="shared" si="5"/>
        <v>60</v>
      </c>
    </row>
    <row r="230" spans="1:10" ht="15" customHeight="1" outlineLevel="2" x14ac:dyDescent="0.3">
      <c r="A230" s="8"/>
      <c r="B230" s="135" t="s">
        <v>134</v>
      </c>
      <c r="D230" s="145" t="s">
        <v>135</v>
      </c>
      <c r="E230" s="118" t="str">
        <f>IF(D230="","",VLOOKUP(D230,'Popis muškarci'!$C$1:$E$125,2))</f>
        <v>Ak Ka-Tim Karlovac</v>
      </c>
      <c r="F230" s="124">
        <f>IF(D230="","",VLOOKUP(D230,'Popis muškarci'!$C$1:$E$125,3))</f>
        <v>20753</v>
      </c>
      <c r="G230" s="136" t="s">
        <v>74</v>
      </c>
      <c r="H230" s="157">
        <v>43162</v>
      </c>
      <c r="J230" s="23">
        <f t="shared" si="5"/>
        <v>61</v>
      </c>
    </row>
    <row r="231" spans="1:10" ht="15" customHeight="1" outlineLevel="1" x14ac:dyDescent="0.3">
      <c r="A231" s="6" t="s">
        <v>97</v>
      </c>
      <c r="B231" s="132"/>
      <c r="C231" s="7"/>
      <c r="D231" s="144"/>
      <c r="E231" s="117"/>
      <c r="F231" s="104"/>
      <c r="G231" s="154"/>
      <c r="H231" s="154"/>
      <c r="J231" s="23">
        <f t="shared" si="5"/>
        <v>0</v>
      </c>
    </row>
    <row r="232" spans="1:10" ht="15" customHeight="1" outlineLevel="2" x14ac:dyDescent="0.3">
      <c r="A232" s="8"/>
      <c r="E232" s="118" t="str">
        <f>IF(D232="","",VLOOKUP(D232,'Popis muškarci'!$C$1:$E$125,2))</f>
        <v/>
      </c>
      <c r="F232" s="124" t="str">
        <f>IF(D232="","",VLOOKUP(D232,'Popis muškarci'!$C$1:$E$125,3))</f>
        <v/>
      </c>
      <c r="J232" s="23" t="e">
        <f t="shared" si="5"/>
        <v>#VALUE!</v>
      </c>
    </row>
    <row r="233" spans="1:10" ht="15" customHeight="1" outlineLevel="2" x14ac:dyDescent="0.3">
      <c r="A233" s="8"/>
      <c r="E233" s="118" t="str">
        <f>IF(D233="","",VLOOKUP(D233,'Popis muškarci'!$C$1:$E$125,2))</f>
        <v/>
      </c>
      <c r="F233" s="124" t="str">
        <f>IF(D233="","",VLOOKUP(D233,'Popis muškarci'!$C$1:$E$125,3))</f>
        <v/>
      </c>
    </row>
    <row r="234" spans="1:10" ht="15" customHeight="1" outlineLevel="1" x14ac:dyDescent="0.3">
      <c r="A234" s="6" t="s">
        <v>98</v>
      </c>
      <c r="B234" s="132"/>
      <c r="C234" s="7"/>
      <c r="D234" s="144"/>
      <c r="E234" s="117"/>
      <c r="F234" s="104"/>
      <c r="G234" s="154"/>
      <c r="H234" s="154"/>
      <c r="J234" s="23">
        <f t="shared" ref="J234:J240" si="6">DATEDIF(F234,H234,"y")</f>
        <v>0</v>
      </c>
    </row>
    <row r="235" spans="1:10" ht="15" customHeight="1" outlineLevel="1" x14ac:dyDescent="0.3">
      <c r="A235" s="8"/>
      <c r="E235" s="118" t="str">
        <f>IF(D235="","",VLOOKUP(D235,'Popis muškarci'!$C$1:$E$125,2))</f>
        <v/>
      </c>
      <c r="F235" s="124" t="str">
        <f>IF(D235="","",VLOOKUP(D235,'Popis muškarci'!$C$1:$E$125,3))</f>
        <v/>
      </c>
      <c r="J235" s="23" t="e">
        <f t="shared" si="6"/>
        <v>#VALUE!</v>
      </c>
    </row>
    <row r="236" spans="1:10" ht="15" customHeight="1" outlineLevel="1" x14ac:dyDescent="0.3">
      <c r="A236" s="8"/>
      <c r="E236" s="118" t="str">
        <f>IF(D236="","",VLOOKUP(D236,'Popis muškarci'!$C$1:$E$125,2))</f>
        <v/>
      </c>
      <c r="F236" s="124" t="str">
        <f>IF(D236="","",VLOOKUP(D236,'Popis muškarci'!$C$1:$E$125,3))</f>
        <v/>
      </c>
      <c r="J236" s="23" t="e">
        <f t="shared" si="6"/>
        <v>#VALUE!</v>
      </c>
    </row>
    <row r="237" spans="1:10" ht="15" customHeight="1" outlineLevel="1" x14ac:dyDescent="0.3">
      <c r="A237" s="8"/>
      <c r="E237" s="118" t="str">
        <f>IF(D237="","",VLOOKUP(D237,'Popis muškarci'!$C$1:$E$125,2))</f>
        <v/>
      </c>
      <c r="F237" s="124" t="str">
        <f>IF(D237="","",VLOOKUP(D237,'Popis muškarci'!$C$1:$E$125,3))</f>
        <v/>
      </c>
      <c r="J237" s="23" t="e">
        <f t="shared" si="6"/>
        <v>#VALUE!</v>
      </c>
    </row>
    <row r="238" spans="1:10" ht="18" x14ac:dyDescent="0.35">
      <c r="A238" s="169" t="s">
        <v>136</v>
      </c>
      <c r="B238" s="175"/>
      <c r="C238" s="5"/>
      <c r="D238" s="171"/>
      <c r="E238" s="172"/>
      <c r="F238" s="173"/>
      <c r="G238" s="174"/>
      <c r="H238" s="174"/>
      <c r="J238" s="23">
        <f t="shared" si="6"/>
        <v>0</v>
      </c>
    </row>
    <row r="239" spans="1:10" ht="15" customHeight="1" outlineLevel="1" x14ac:dyDescent="0.3">
      <c r="A239" s="6" t="s">
        <v>104</v>
      </c>
      <c r="B239" s="132"/>
      <c r="C239" s="7"/>
      <c r="D239" s="144"/>
      <c r="E239" s="117"/>
      <c r="F239" s="104"/>
      <c r="G239" s="154"/>
      <c r="H239" s="154"/>
      <c r="J239" s="23">
        <f t="shared" si="6"/>
        <v>0</v>
      </c>
    </row>
    <row r="240" spans="1:10" ht="15" customHeight="1" outlineLevel="2" x14ac:dyDescent="0.3">
      <c r="A240" s="8"/>
      <c r="E240" s="118" t="str">
        <f>IF(D240="","",VLOOKUP(D240,'Popis muškarci'!$C$1:$E$125,2))</f>
        <v/>
      </c>
      <c r="F240" s="124" t="str">
        <f>IF(D240="","",VLOOKUP(D240,'Popis muškarci'!$C$1:$E$125,3))</f>
        <v/>
      </c>
      <c r="J240" s="23" t="e">
        <f t="shared" si="6"/>
        <v>#VALUE!</v>
      </c>
    </row>
    <row r="241" spans="1:10" ht="15" customHeight="1" outlineLevel="2" x14ac:dyDescent="0.3">
      <c r="A241" s="8"/>
      <c r="E241" s="118" t="str">
        <f>IF(D241="","",VLOOKUP(D241,'Popis muškarci'!$C$1:$E$125,2))</f>
        <v/>
      </c>
      <c r="F241" s="124" t="str">
        <f>IF(D241="","",VLOOKUP(D241,'Popis muškarci'!$C$1:$E$125,3))</f>
        <v/>
      </c>
    </row>
    <row r="242" spans="1:10" ht="15" customHeight="1" outlineLevel="1" x14ac:dyDescent="0.3">
      <c r="A242" s="6" t="s">
        <v>105</v>
      </c>
      <c r="B242" s="132"/>
      <c r="C242" s="7"/>
      <c r="D242" s="144"/>
      <c r="E242" s="117"/>
      <c r="F242" s="104"/>
      <c r="G242" s="154"/>
      <c r="H242" s="154"/>
      <c r="J242" s="23">
        <f>DATEDIF(F242,H242,"y")</f>
        <v>0</v>
      </c>
    </row>
    <row r="243" spans="1:10" ht="15" customHeight="1" outlineLevel="2" x14ac:dyDescent="0.3">
      <c r="A243" s="8"/>
      <c r="B243" s="135" t="s">
        <v>137</v>
      </c>
      <c r="D243" s="145" t="s">
        <v>138</v>
      </c>
      <c r="E243" s="118" t="str">
        <f>IF(D243="","",VLOOKUP(D243,'Popis muškarci'!$C$1:$E$125,2))</f>
        <v>Dinamo</v>
      </c>
      <c r="F243" s="124">
        <f>IF(D243="","",VLOOKUP(D243,'Popis muškarci'!$C$1:$E$125,3))</f>
        <v>26816</v>
      </c>
      <c r="G243" s="136" t="s">
        <v>77</v>
      </c>
      <c r="H243" s="157">
        <v>43118</v>
      </c>
      <c r="J243" s="23">
        <f>DATEDIF(F243,H243,"y")</f>
        <v>44</v>
      </c>
    </row>
    <row r="244" spans="1:10" ht="15" customHeight="1" outlineLevel="2" x14ac:dyDescent="0.3">
      <c r="A244" s="8"/>
      <c r="E244" s="118" t="str">
        <f>IF(D244="","",VLOOKUP(D244,'Popis muškarci'!$C$1:$E$125,2))</f>
        <v/>
      </c>
      <c r="F244" s="124" t="str">
        <f>IF(D244="","",VLOOKUP(D244,'Popis muškarci'!$C$1:$E$125,3))</f>
        <v/>
      </c>
      <c r="J244" s="23" t="e">
        <f>DATEDIF(F244,H244,"y")</f>
        <v>#VALUE!</v>
      </c>
    </row>
    <row r="245" spans="1:10" ht="15" customHeight="1" outlineLevel="1" x14ac:dyDescent="0.3">
      <c r="A245" s="6" t="s">
        <v>106</v>
      </c>
      <c r="B245" s="132"/>
      <c r="C245" s="7"/>
      <c r="D245" s="144"/>
      <c r="E245" s="117"/>
      <c r="F245" s="104"/>
      <c r="G245" s="154"/>
      <c r="H245" s="154"/>
      <c r="J245" s="23">
        <f>DATEDIF(F245,H245,"y")</f>
        <v>0</v>
      </c>
    </row>
    <row r="246" spans="1:10" ht="15" customHeight="1" outlineLevel="2" x14ac:dyDescent="0.3">
      <c r="A246" s="8"/>
      <c r="E246" s="118" t="str">
        <f>IF(D246="","",VLOOKUP(D246,'Popis muškarci'!$C$1:$E$125,2))</f>
        <v/>
      </c>
      <c r="F246" s="124" t="str">
        <f>IF(D246="","",VLOOKUP(D246,'Popis muškarci'!$C$1:$E$125,3))</f>
        <v/>
      </c>
      <c r="J246" s="23" t="e">
        <f>DATEDIF(F246,H246,"y")</f>
        <v>#VALUE!</v>
      </c>
    </row>
    <row r="247" spans="1:10" ht="15" customHeight="1" outlineLevel="2" x14ac:dyDescent="0.3">
      <c r="A247" s="8"/>
      <c r="E247" s="118" t="str">
        <f>IF(D247="","",VLOOKUP(D247,'Popis muškarci'!$C$1:$E$125,2))</f>
        <v/>
      </c>
      <c r="F247" s="124" t="str">
        <f>IF(D247="","",VLOOKUP(D247,'Popis muškarci'!$C$1:$E$125,3))</f>
        <v/>
      </c>
    </row>
    <row r="248" spans="1:10" ht="15" customHeight="1" outlineLevel="1" x14ac:dyDescent="0.3">
      <c r="A248" s="6" t="s">
        <v>107</v>
      </c>
      <c r="B248" s="132"/>
      <c r="C248" s="7"/>
      <c r="D248" s="144"/>
      <c r="E248" s="117"/>
      <c r="F248" s="104"/>
      <c r="G248" s="154"/>
      <c r="H248" s="154"/>
      <c r="J248" s="23">
        <f t="shared" ref="J248:J262" si="7">DATEDIF(F248,H248,"y")</f>
        <v>0</v>
      </c>
    </row>
    <row r="249" spans="1:10" ht="15" customHeight="1" outlineLevel="2" x14ac:dyDescent="0.3">
      <c r="A249" s="8"/>
      <c r="E249" s="118" t="str">
        <f>IF(D249="","",VLOOKUP(D249,'Popis muškarci'!$C$1:$E$125,2))</f>
        <v/>
      </c>
      <c r="F249" s="124" t="str">
        <f>IF(D249="","",VLOOKUP(D249,'Popis muškarci'!$C$1:$E$125,3))</f>
        <v/>
      </c>
      <c r="J249" s="23" t="e">
        <f t="shared" si="7"/>
        <v>#VALUE!</v>
      </c>
    </row>
    <row r="250" spans="1:10" ht="15" customHeight="1" outlineLevel="2" x14ac:dyDescent="0.3">
      <c r="A250" s="8"/>
      <c r="E250" s="118" t="str">
        <f>IF(D250="","",VLOOKUP(D250,'Popis muškarci'!$C$1:$E$125,2))</f>
        <v/>
      </c>
      <c r="F250" s="124" t="str">
        <f>IF(D250="","",VLOOKUP(D250,'Popis muškarci'!$C$1:$E$125,3))</f>
        <v/>
      </c>
      <c r="J250" s="23" t="e">
        <f t="shared" si="7"/>
        <v>#VALUE!</v>
      </c>
    </row>
    <row r="251" spans="1:10" ht="15" customHeight="1" outlineLevel="2" x14ac:dyDescent="0.3">
      <c r="A251" s="8"/>
      <c r="E251" s="118" t="str">
        <f>IF(D251="","",VLOOKUP(D251,'Popis muškarci'!$C$1:$E$125,2))</f>
        <v/>
      </c>
      <c r="F251" s="124" t="str">
        <f>IF(D251="","",VLOOKUP(D251,'Popis muškarci'!$C$1:$E$125,3))</f>
        <v/>
      </c>
      <c r="J251" s="23" t="e">
        <f t="shared" si="7"/>
        <v>#VALUE!</v>
      </c>
    </row>
    <row r="252" spans="1:10" ht="15" customHeight="1" outlineLevel="1" x14ac:dyDescent="0.3">
      <c r="A252" s="6" t="s">
        <v>109</v>
      </c>
      <c r="B252" s="132"/>
      <c r="C252" s="7"/>
      <c r="D252" s="144"/>
      <c r="E252" s="117"/>
      <c r="F252" s="104"/>
      <c r="G252" s="154"/>
      <c r="H252" s="154"/>
      <c r="J252" s="23">
        <f t="shared" si="7"/>
        <v>0</v>
      </c>
    </row>
    <row r="253" spans="1:10" ht="15" customHeight="1" outlineLevel="2" x14ac:dyDescent="0.3">
      <c r="A253" s="8"/>
      <c r="B253" s="136">
        <v>11.08</v>
      </c>
      <c r="D253" s="145" t="s">
        <v>93</v>
      </c>
      <c r="E253" s="118" t="str">
        <f>IF(D253="","",VLOOKUP(D253,'Popis muškarci'!$C$1:$E$125,2))</f>
        <v>Dinamo</v>
      </c>
      <c r="F253" s="124">
        <f>IF(D253="","",VLOOKUP(D253,'Popis muškarci'!$C$1:$E$125,3))</f>
        <v>22536</v>
      </c>
      <c r="G253" s="136" t="s">
        <v>83</v>
      </c>
      <c r="H253" s="157">
        <v>43169</v>
      </c>
      <c r="J253" s="23">
        <f t="shared" si="7"/>
        <v>56</v>
      </c>
    </row>
    <row r="254" spans="1:10" ht="15" customHeight="1" outlineLevel="2" x14ac:dyDescent="0.3">
      <c r="A254" s="8"/>
      <c r="B254" s="136">
        <v>10.94</v>
      </c>
      <c r="D254" s="145" t="s">
        <v>94</v>
      </c>
      <c r="E254" s="118" t="str">
        <f>IF(D254="","",VLOOKUP(D254,'Popis muškarci'!$C$1:$E$125,2))</f>
        <v>Mladost</v>
      </c>
      <c r="F254" s="124">
        <f>IF(D254="","",VLOOKUP(D254,'Popis muškarci'!$C$1:$E$125,3))</f>
        <v>22777</v>
      </c>
      <c r="G254" s="136" t="s">
        <v>74</v>
      </c>
      <c r="H254" s="157">
        <v>43162</v>
      </c>
      <c r="J254" s="23">
        <f t="shared" si="7"/>
        <v>55</v>
      </c>
    </row>
    <row r="255" spans="1:10" outlineLevel="2" x14ac:dyDescent="0.3">
      <c r="E255" s="118" t="str">
        <f>IF(D255="","",VLOOKUP(D255,'Popis muškarci'!$C$1:$E$125,2))</f>
        <v/>
      </c>
      <c r="F255" s="124" t="str">
        <f>IF(D255="","",VLOOKUP(D255,'Popis muškarci'!$C$1:$E$125,3))</f>
        <v/>
      </c>
      <c r="J255" s="23" t="e">
        <f t="shared" si="7"/>
        <v>#VALUE!</v>
      </c>
    </row>
    <row r="256" spans="1:10" ht="15" customHeight="1" outlineLevel="2" x14ac:dyDescent="0.3">
      <c r="A256" s="8"/>
      <c r="E256" s="118" t="str">
        <f>IF(D256="","",VLOOKUP(D256,'Popis muškarci'!$C$1:$E$125,2))</f>
        <v/>
      </c>
      <c r="F256" s="124" t="str">
        <f>IF(D256="","",VLOOKUP(D256,'Popis muškarci'!$C$1:$E$125,3))</f>
        <v/>
      </c>
      <c r="J256" s="23" t="e">
        <f t="shared" si="7"/>
        <v>#VALUE!</v>
      </c>
    </row>
    <row r="257" spans="1:10" ht="15" customHeight="1" outlineLevel="1" x14ac:dyDescent="0.3">
      <c r="A257" s="6" t="s">
        <v>128</v>
      </c>
      <c r="B257" s="132"/>
      <c r="C257" s="7"/>
      <c r="D257" s="144"/>
      <c r="E257" s="117"/>
      <c r="F257" s="104"/>
      <c r="G257" s="154"/>
      <c r="H257" s="154"/>
      <c r="J257" s="23">
        <f t="shared" si="7"/>
        <v>0</v>
      </c>
    </row>
    <row r="258" spans="1:10" ht="15" customHeight="1" outlineLevel="1" x14ac:dyDescent="0.3">
      <c r="A258" s="8"/>
      <c r="E258" s="118" t="str">
        <f>IF(D258="","",VLOOKUP(D258,'Popis muškarci'!$C$1:$E$125,2))</f>
        <v/>
      </c>
      <c r="F258" s="124" t="str">
        <f>IF(D258="","",VLOOKUP(D258,'Popis muškarci'!$C$1:$E$125,3))</f>
        <v/>
      </c>
      <c r="J258" s="23" t="e">
        <f t="shared" si="7"/>
        <v>#VALUE!</v>
      </c>
    </row>
    <row r="259" spans="1:10" ht="15" customHeight="1" outlineLevel="1" x14ac:dyDescent="0.3">
      <c r="A259" s="8"/>
      <c r="E259" s="118" t="str">
        <f>IF(D259="","",VLOOKUP(D259,'Popis muškarci'!$C$1:$E$125,2))</f>
        <v/>
      </c>
      <c r="F259" s="124" t="str">
        <f>IF(D259="","",VLOOKUP(D259,'Popis muškarci'!$C$1:$E$125,3))</f>
        <v/>
      </c>
      <c r="J259" s="23" t="e">
        <f t="shared" si="7"/>
        <v>#VALUE!</v>
      </c>
    </row>
    <row r="260" spans="1:10" ht="18" x14ac:dyDescent="0.35">
      <c r="A260" s="169" t="s">
        <v>139</v>
      </c>
      <c r="B260" s="175"/>
      <c r="C260" s="5"/>
      <c r="D260" s="171"/>
      <c r="E260" s="172"/>
      <c r="F260" s="173"/>
      <c r="G260" s="174"/>
      <c r="H260" s="174"/>
      <c r="J260" s="23">
        <f t="shared" si="7"/>
        <v>0</v>
      </c>
    </row>
    <row r="261" spans="1:10" ht="15" customHeight="1" outlineLevel="1" x14ac:dyDescent="0.3">
      <c r="A261" s="6" t="s">
        <v>104</v>
      </c>
      <c r="B261" s="132"/>
      <c r="C261" s="7"/>
      <c r="D261" s="144"/>
      <c r="E261" s="117"/>
      <c r="F261" s="104"/>
      <c r="G261" s="154"/>
      <c r="H261" s="154"/>
      <c r="J261" s="23">
        <f t="shared" si="7"/>
        <v>0</v>
      </c>
    </row>
    <row r="262" spans="1:10" ht="15" customHeight="1" outlineLevel="2" x14ac:dyDescent="0.3">
      <c r="A262" s="8"/>
      <c r="E262" s="118" t="str">
        <f>IF(D262="","",VLOOKUP(D262,'Popis muškarci'!$C$1:$E$125,2))</f>
        <v/>
      </c>
      <c r="F262" s="124" t="str">
        <f>IF(D262="","",VLOOKUP(D262,'Popis muškarci'!$C$1:$E$125,3))</f>
        <v/>
      </c>
      <c r="J262" s="23" t="e">
        <f t="shared" si="7"/>
        <v>#VALUE!</v>
      </c>
    </row>
    <row r="263" spans="1:10" ht="15" customHeight="1" outlineLevel="2" x14ac:dyDescent="0.3">
      <c r="A263" s="8"/>
      <c r="E263" s="118" t="str">
        <f>IF(D263="","",VLOOKUP(D263,'Popis muškarci'!$C$1:$E$125,2))</f>
        <v/>
      </c>
      <c r="F263" s="124" t="str">
        <f>IF(D263="","",VLOOKUP(D263,'Popis muškarci'!$C$1:$E$125,3))</f>
        <v/>
      </c>
    </row>
    <row r="264" spans="1:10" ht="15" customHeight="1" outlineLevel="1" x14ac:dyDescent="0.3">
      <c r="A264" s="6" t="s">
        <v>105</v>
      </c>
      <c r="B264" s="132"/>
      <c r="C264" s="7"/>
      <c r="D264" s="144"/>
      <c r="E264" s="117"/>
      <c r="F264" s="104"/>
      <c r="G264" s="154"/>
      <c r="H264" s="154"/>
      <c r="J264" s="23">
        <f t="shared" ref="J264:J271" si="8">DATEDIF(F264,H264,"y")</f>
        <v>0</v>
      </c>
    </row>
    <row r="265" spans="1:10" ht="15" customHeight="1" outlineLevel="2" x14ac:dyDescent="0.3">
      <c r="A265" s="8"/>
      <c r="E265" s="118" t="str">
        <f>IF(D265="","",VLOOKUP(D265,'Popis muškarci'!$C$1:$E$125,2))</f>
        <v/>
      </c>
      <c r="F265" s="124" t="str">
        <f>IF(D265="","",VLOOKUP(D265,'Popis muškarci'!$C$1:$E$125,3))</f>
        <v/>
      </c>
      <c r="J265" s="23" t="e">
        <f t="shared" si="8"/>
        <v>#VALUE!</v>
      </c>
    </row>
    <row r="266" spans="1:10" ht="15" customHeight="1" outlineLevel="2" x14ac:dyDescent="0.3">
      <c r="A266" s="8"/>
      <c r="E266" s="118" t="str">
        <f>IF(D266="","",VLOOKUP(D266,'Popis muškarci'!$C$1:$E$125,2))</f>
        <v/>
      </c>
      <c r="F266" s="124" t="str">
        <f>IF(D266="","",VLOOKUP(D266,'Popis muškarci'!$C$1:$E$125,3))</f>
        <v/>
      </c>
      <c r="J266" s="23" t="e">
        <f t="shared" si="8"/>
        <v>#VALUE!</v>
      </c>
    </row>
    <row r="267" spans="1:10" ht="15" customHeight="1" outlineLevel="1" x14ac:dyDescent="0.3">
      <c r="A267" s="6" t="s">
        <v>106</v>
      </c>
      <c r="B267" s="132"/>
      <c r="C267" s="7"/>
      <c r="D267" s="144"/>
      <c r="E267" s="117"/>
      <c r="F267" s="104"/>
      <c r="G267" s="154"/>
      <c r="H267" s="154"/>
      <c r="J267" s="23">
        <f t="shared" si="8"/>
        <v>0</v>
      </c>
    </row>
    <row r="268" spans="1:10" ht="15" customHeight="1" outlineLevel="2" x14ac:dyDescent="0.3">
      <c r="A268" s="8"/>
      <c r="E268" s="118" t="str">
        <f>IF(D268="","",VLOOKUP(D268,'Popis muškarci'!$C$1:$E$125,2))</f>
        <v/>
      </c>
      <c r="F268" s="124" t="str">
        <f>IF(D268="","",VLOOKUP(D268,'Popis muškarci'!$C$1:$E$125,3))</f>
        <v/>
      </c>
      <c r="J268" s="23" t="e">
        <f t="shared" si="8"/>
        <v>#VALUE!</v>
      </c>
    </row>
    <row r="269" spans="1:10" ht="15" customHeight="1" outlineLevel="2" x14ac:dyDescent="0.3">
      <c r="A269" s="8"/>
      <c r="E269" s="118" t="str">
        <f>IF(D269="","",VLOOKUP(D269,'Popis muškarci'!$C$1:$E$125,2))</f>
        <v/>
      </c>
      <c r="F269" s="124" t="str">
        <f>IF(D269="","",VLOOKUP(D269,'Popis muškarci'!$C$1:$E$125,3))</f>
        <v/>
      </c>
      <c r="J269" s="23" t="e">
        <f t="shared" si="8"/>
        <v>#VALUE!</v>
      </c>
    </row>
    <row r="270" spans="1:10" ht="15" customHeight="1" outlineLevel="1" x14ac:dyDescent="0.3">
      <c r="A270" s="6" t="s">
        <v>107</v>
      </c>
      <c r="B270" s="132"/>
      <c r="C270" s="7"/>
      <c r="D270" s="144"/>
      <c r="E270" s="117"/>
      <c r="F270" s="104"/>
      <c r="G270" s="154"/>
      <c r="H270" s="154"/>
      <c r="J270" s="23">
        <f t="shared" si="8"/>
        <v>0</v>
      </c>
    </row>
    <row r="271" spans="1:10" ht="15" customHeight="1" outlineLevel="2" x14ac:dyDescent="0.3">
      <c r="A271" s="8"/>
      <c r="E271" s="118" t="str">
        <f>IF(D271="","",VLOOKUP(D271,'Popis muškarci'!$C$1:$E$125,2))</f>
        <v/>
      </c>
      <c r="F271" s="124" t="str">
        <f>IF(D271="","",VLOOKUP(D271,'Popis muškarci'!$C$1:$E$125,3))</f>
        <v/>
      </c>
      <c r="J271" s="23" t="e">
        <f t="shared" si="8"/>
        <v>#VALUE!</v>
      </c>
    </row>
    <row r="272" spans="1:10" ht="15" customHeight="1" outlineLevel="2" x14ac:dyDescent="0.3">
      <c r="A272" s="8"/>
      <c r="E272" s="118" t="str">
        <f>IF(D272="","",VLOOKUP(D272,'Popis muškarci'!$C$1:$E$125,2))</f>
        <v/>
      </c>
      <c r="F272" s="124" t="str">
        <f>IF(D272="","",VLOOKUP(D272,'Popis muškarci'!$C$1:$E$125,3))</f>
        <v/>
      </c>
    </row>
    <row r="273" spans="1:10" ht="15" customHeight="1" outlineLevel="1" x14ac:dyDescent="0.3">
      <c r="A273" s="6" t="s">
        <v>109</v>
      </c>
      <c r="B273" s="132"/>
      <c r="C273" s="7"/>
      <c r="D273" s="146"/>
      <c r="E273" s="119"/>
      <c r="F273" s="104"/>
      <c r="G273" s="154"/>
      <c r="H273" s="154"/>
      <c r="J273" s="23">
        <f t="shared" ref="J273:J304" si="9">DATEDIF(F273,H273,"y")</f>
        <v>0</v>
      </c>
    </row>
    <row r="274" spans="1:10" ht="15" customHeight="1" outlineLevel="2" x14ac:dyDescent="0.3">
      <c r="A274" s="8"/>
      <c r="E274" s="118" t="str">
        <f>IF(D274="","",VLOOKUP(D274,'Popis muškarci'!$C$1:$E$125,2))</f>
        <v/>
      </c>
      <c r="F274" s="124" t="str">
        <f>IF(D274="","",VLOOKUP(D274,'Popis muškarci'!$C$1:$E$125,3))</f>
        <v/>
      </c>
      <c r="J274" s="23" t="e">
        <f t="shared" si="9"/>
        <v>#VALUE!</v>
      </c>
    </row>
    <row r="275" spans="1:10" ht="15" customHeight="1" outlineLevel="2" x14ac:dyDescent="0.3">
      <c r="A275" s="8"/>
      <c r="E275" s="118" t="str">
        <f>IF(D275="","",VLOOKUP(D275,'Popis muškarci'!$C$1:$E$125,2))</f>
        <v/>
      </c>
      <c r="F275" s="124" t="str">
        <f>IF(D275="","",VLOOKUP(D275,'Popis muškarci'!$C$1:$E$125,3))</f>
        <v/>
      </c>
      <c r="J275" s="23" t="e">
        <f t="shared" si="9"/>
        <v>#VALUE!</v>
      </c>
    </row>
    <row r="276" spans="1:10" ht="15" customHeight="1" outlineLevel="1" x14ac:dyDescent="0.3">
      <c r="A276" s="6" t="s">
        <v>133</v>
      </c>
      <c r="B276" s="132"/>
      <c r="C276" s="7"/>
      <c r="D276" s="146"/>
      <c r="E276" s="119"/>
      <c r="F276" s="104"/>
      <c r="G276" s="154"/>
      <c r="H276" s="154"/>
      <c r="J276" s="23">
        <f t="shared" si="9"/>
        <v>0</v>
      </c>
    </row>
    <row r="277" spans="1:10" ht="15" customHeight="1" outlineLevel="1" x14ac:dyDescent="0.3">
      <c r="B277" s="137"/>
      <c r="C277" s="24"/>
      <c r="E277" s="118" t="str">
        <f>IF(D277="","",VLOOKUP(D277,'Popis muškarci'!$C$1:$E$125,2))</f>
        <v/>
      </c>
      <c r="F277" s="124" t="str">
        <f>IF(D277="","",VLOOKUP(D277,'Popis muškarci'!$C$1:$E$125,3))</f>
        <v/>
      </c>
      <c r="J277" s="23" t="e">
        <f t="shared" si="9"/>
        <v>#VALUE!</v>
      </c>
    </row>
    <row r="278" spans="1:10" ht="15" customHeight="1" outlineLevel="1" x14ac:dyDescent="0.3">
      <c r="A278" s="8"/>
      <c r="E278" s="118" t="str">
        <f>IF(D278="","",VLOOKUP(D278,'Popis muškarci'!$C$1:$E$125,2))</f>
        <v/>
      </c>
      <c r="F278" s="124" t="str">
        <f>IF(D278="","",VLOOKUP(D278,'Popis muškarci'!$C$1:$E$125,3))</f>
        <v/>
      </c>
      <c r="J278" s="23" t="e">
        <f t="shared" si="9"/>
        <v>#VALUE!</v>
      </c>
    </row>
    <row r="279" spans="1:10" ht="18" x14ac:dyDescent="0.35">
      <c r="A279" s="169" t="s">
        <v>140</v>
      </c>
      <c r="B279" s="175"/>
      <c r="C279" s="5"/>
      <c r="D279" s="171"/>
      <c r="E279" s="172"/>
      <c r="F279" s="173"/>
      <c r="G279" s="174"/>
      <c r="H279" s="174"/>
      <c r="J279" s="23">
        <f t="shared" si="9"/>
        <v>0</v>
      </c>
    </row>
    <row r="280" spans="1:10" ht="15" customHeight="1" outlineLevel="1" x14ac:dyDescent="0.3">
      <c r="A280" s="6" t="s">
        <v>104</v>
      </c>
      <c r="B280" s="134"/>
      <c r="C280" s="7"/>
      <c r="D280" s="144"/>
      <c r="E280" s="117"/>
      <c r="F280" s="104"/>
      <c r="G280" s="154"/>
      <c r="H280" s="154"/>
      <c r="J280" s="23">
        <f t="shared" si="9"/>
        <v>0</v>
      </c>
    </row>
    <row r="281" spans="1:10" ht="15" customHeight="1" outlineLevel="2" x14ac:dyDescent="0.3">
      <c r="A281" s="8"/>
      <c r="B281" s="133">
        <v>16.32</v>
      </c>
      <c r="D281" s="145" t="s">
        <v>141</v>
      </c>
      <c r="E281" s="118" t="str">
        <f>IF(D281="","",VLOOKUP(D281,'Popis muškarci'!$C$1:$E$125,2))</f>
        <v>Zagreb</v>
      </c>
      <c r="F281" s="124">
        <f>IF(D281="","",VLOOKUP(D281,'Popis muškarci'!$C$1:$E$125,3))</f>
        <v>28574</v>
      </c>
      <c r="G281" s="136" t="s">
        <v>80</v>
      </c>
      <c r="H281" s="157">
        <v>43155</v>
      </c>
      <c r="J281" s="23">
        <f t="shared" si="9"/>
        <v>39</v>
      </c>
    </row>
    <row r="282" spans="1:10" ht="15" customHeight="1" outlineLevel="2" x14ac:dyDescent="0.3">
      <c r="A282" s="8"/>
      <c r="B282" s="133"/>
      <c r="E282" s="118" t="str">
        <f>IF(D282="","",VLOOKUP(D282,'Popis muškarci'!$C$1:$E$125,2))</f>
        <v/>
      </c>
      <c r="F282" s="124" t="str">
        <f>IF(D282="","",VLOOKUP(D282,'Popis muškarci'!$C$1:$E$125,3))</f>
        <v/>
      </c>
      <c r="J282" s="23" t="e">
        <f t="shared" si="9"/>
        <v>#VALUE!</v>
      </c>
    </row>
    <row r="283" spans="1:10" ht="15" customHeight="1" outlineLevel="2" x14ac:dyDescent="0.3">
      <c r="A283" s="8"/>
      <c r="B283" s="133"/>
      <c r="E283" s="118" t="str">
        <f>IF(D283="","",VLOOKUP(D283,'Popis muškarci'!$C$1:$E$125,2))</f>
        <v/>
      </c>
      <c r="F283" s="124" t="str">
        <f>IF(D283="","",VLOOKUP(D283,'Popis muškarci'!$C$1:$E$125,3))</f>
        <v/>
      </c>
      <c r="J283" s="23" t="e">
        <f t="shared" si="9"/>
        <v>#VALUE!</v>
      </c>
    </row>
    <row r="284" spans="1:10" ht="15" customHeight="1" outlineLevel="2" x14ac:dyDescent="0.3">
      <c r="A284" s="8"/>
      <c r="B284" s="133"/>
      <c r="E284" s="118" t="str">
        <f>IF(D284="","",VLOOKUP(D284,'Popis muškarci'!$C$1:$E$125,2))</f>
        <v/>
      </c>
      <c r="F284" s="124" t="str">
        <f>IF(D284="","",VLOOKUP(D284,'Popis muškarci'!$C$1:$E$125,3))</f>
        <v/>
      </c>
      <c r="J284" s="23" t="e">
        <f t="shared" si="9"/>
        <v>#VALUE!</v>
      </c>
    </row>
    <row r="285" spans="1:10" ht="15" customHeight="1" outlineLevel="2" x14ac:dyDescent="0.3">
      <c r="A285" s="8"/>
      <c r="B285" s="133"/>
      <c r="E285" s="118" t="str">
        <f>IF(D285="","",VLOOKUP(D285,'Popis muškarci'!$C$1:$E$125,2))</f>
        <v/>
      </c>
      <c r="F285" s="124" t="str">
        <f>IF(D285="","",VLOOKUP(D285,'Popis muškarci'!$C$1:$E$125,3))</f>
        <v/>
      </c>
      <c r="J285" s="23" t="e">
        <f t="shared" si="9"/>
        <v>#VALUE!</v>
      </c>
    </row>
    <row r="286" spans="1:10" ht="15" customHeight="1" outlineLevel="2" x14ac:dyDescent="0.3">
      <c r="A286" s="8"/>
      <c r="B286" s="133"/>
      <c r="E286" s="118" t="str">
        <f>IF(D286="","",VLOOKUP(D286,'Popis muškarci'!$C$1:$E$125,2))</f>
        <v/>
      </c>
      <c r="F286" s="124" t="str">
        <f>IF(D286="","",VLOOKUP(D286,'Popis muškarci'!$C$1:$E$125,3))</f>
        <v/>
      </c>
      <c r="J286" s="23" t="e">
        <f t="shared" si="9"/>
        <v>#VALUE!</v>
      </c>
    </row>
    <row r="287" spans="1:10" ht="15" customHeight="1" outlineLevel="1" x14ac:dyDescent="0.3">
      <c r="A287" s="6" t="s">
        <v>105</v>
      </c>
      <c r="B287" s="134"/>
      <c r="C287" s="7"/>
      <c r="D287" s="144"/>
      <c r="E287" s="117"/>
      <c r="F287" s="104"/>
      <c r="G287" s="154"/>
      <c r="H287" s="154"/>
      <c r="J287" s="23">
        <f t="shared" si="9"/>
        <v>0</v>
      </c>
    </row>
    <row r="288" spans="1:10" ht="15" customHeight="1" outlineLevel="2" x14ac:dyDescent="0.3">
      <c r="A288" s="8"/>
      <c r="B288" s="133">
        <v>9.5</v>
      </c>
      <c r="D288" s="145" t="s">
        <v>142</v>
      </c>
      <c r="E288" s="118" t="str">
        <f>IF(D288="","",VLOOKUP(D288,'Popis muškarci'!$C$1:$E$125,2))</f>
        <v>Spektar</v>
      </c>
      <c r="F288" s="124">
        <f>IF(D288="","",VLOOKUP(D288,'Popis muškarci'!$C$1:$E$125,3))</f>
        <v>27690</v>
      </c>
      <c r="G288" s="136" t="s">
        <v>74</v>
      </c>
      <c r="H288" s="157">
        <v>43162</v>
      </c>
      <c r="J288" s="23">
        <f t="shared" si="9"/>
        <v>42</v>
      </c>
    </row>
    <row r="289" spans="1:10" ht="15" customHeight="1" outlineLevel="2" x14ac:dyDescent="0.3">
      <c r="A289" s="8"/>
      <c r="B289" s="133">
        <v>8.3699999999999992</v>
      </c>
      <c r="D289" s="145" t="s">
        <v>132</v>
      </c>
      <c r="E289" s="118" t="str">
        <f>IF(D289="","",VLOOKUP(D289,'Popis muškarci'!$C$1:$E$125,2))</f>
        <v>Pula</v>
      </c>
      <c r="F289" s="124">
        <f>IF(D289="","",VLOOKUP(D289,'Popis muškarci'!$C$1:$E$125,3))</f>
        <v>27522</v>
      </c>
      <c r="G289" s="136" t="s">
        <v>74</v>
      </c>
      <c r="H289" s="157">
        <v>43162</v>
      </c>
      <c r="J289" s="23">
        <f t="shared" si="9"/>
        <v>42</v>
      </c>
    </row>
    <row r="290" spans="1:10" ht="15" customHeight="1" outlineLevel="2" x14ac:dyDescent="0.3">
      <c r="A290" s="8"/>
      <c r="B290" s="133"/>
      <c r="E290" s="118" t="str">
        <f>IF(D290="","",VLOOKUP(D290,'Popis muškarci'!$C$1:$E$125,2))</f>
        <v/>
      </c>
      <c r="F290" s="124" t="str">
        <f>IF(D290="","",VLOOKUP(D290,'Popis muškarci'!$C$1:$E$125,3))</f>
        <v/>
      </c>
      <c r="J290" s="23" t="e">
        <f t="shared" si="9"/>
        <v>#VALUE!</v>
      </c>
    </row>
    <row r="291" spans="1:10" ht="15" customHeight="1" outlineLevel="2" x14ac:dyDescent="0.3">
      <c r="A291" s="8"/>
      <c r="B291" s="133"/>
      <c r="E291" s="118" t="str">
        <f>IF(D291="","",VLOOKUP(D291,'Popis muškarci'!$C$1:$E$125,2))</f>
        <v/>
      </c>
      <c r="F291" s="124" t="str">
        <f>IF(D291="","",VLOOKUP(D291,'Popis muškarci'!$C$1:$E$125,3))</f>
        <v/>
      </c>
      <c r="J291" s="23" t="e">
        <f t="shared" si="9"/>
        <v>#VALUE!</v>
      </c>
    </row>
    <row r="292" spans="1:10" ht="15" customHeight="1" outlineLevel="2" x14ac:dyDescent="0.3">
      <c r="A292" s="8"/>
      <c r="B292" s="133"/>
      <c r="E292" s="118" t="str">
        <f>IF(D292="","",VLOOKUP(D292,'Popis muškarci'!$C$1:$E$125,2))</f>
        <v/>
      </c>
      <c r="F292" s="124" t="str">
        <f>IF(D292="","",VLOOKUP(D292,'Popis muškarci'!$C$1:$E$125,3))</f>
        <v/>
      </c>
      <c r="J292" s="23" t="e">
        <f t="shared" si="9"/>
        <v>#VALUE!</v>
      </c>
    </row>
    <row r="293" spans="1:10" ht="15" customHeight="1" outlineLevel="2" x14ac:dyDescent="0.3">
      <c r="A293" s="8"/>
      <c r="B293" s="133"/>
      <c r="E293" s="118" t="str">
        <f>IF(D293="","",VLOOKUP(D293,'Popis muškarci'!$C$1:$E$125,2))</f>
        <v/>
      </c>
      <c r="F293" s="124" t="str">
        <f>IF(D293="","",VLOOKUP(D293,'Popis muškarci'!$C$1:$E$125,3))</f>
        <v/>
      </c>
      <c r="J293" s="23" t="e">
        <f t="shared" si="9"/>
        <v>#VALUE!</v>
      </c>
    </row>
    <row r="294" spans="1:10" ht="15" customHeight="1" outlineLevel="1" x14ac:dyDescent="0.3">
      <c r="A294" s="6" t="s">
        <v>106</v>
      </c>
      <c r="B294" s="134"/>
      <c r="C294" s="7"/>
      <c r="D294" s="144"/>
      <c r="E294" s="117"/>
      <c r="F294" s="104"/>
      <c r="G294" s="154"/>
      <c r="H294" s="154"/>
      <c r="J294" s="23">
        <f t="shared" si="9"/>
        <v>0</v>
      </c>
    </row>
    <row r="295" spans="1:10" ht="15" customHeight="1" outlineLevel="2" x14ac:dyDescent="0.3">
      <c r="A295" s="8"/>
      <c r="B295" s="133">
        <v>8.14</v>
      </c>
      <c r="D295" s="145" t="s">
        <v>87</v>
      </c>
      <c r="E295" s="118" t="str">
        <f>IF(D295="","",VLOOKUP(D295,'Popis muškarci'!$C$1:$E$125,2))</f>
        <v>Ak Ka-Tim Karlovac</v>
      </c>
      <c r="F295" s="124">
        <f>IF(D295="","",VLOOKUP(D295,'Popis muškarci'!$C$1:$E$125,3))</f>
        <v>26062</v>
      </c>
      <c r="G295" s="136" t="s">
        <v>74</v>
      </c>
      <c r="H295" s="157">
        <v>43162</v>
      </c>
      <c r="J295" s="23">
        <f t="shared" si="9"/>
        <v>46</v>
      </c>
    </row>
    <row r="296" spans="1:10" ht="15" customHeight="1" outlineLevel="2" x14ac:dyDescent="0.3">
      <c r="A296" s="8"/>
      <c r="B296" s="133"/>
      <c r="E296" s="118" t="str">
        <f>IF(D296="","",VLOOKUP(D296,'Popis muškarci'!$C$1:$E$125,2))</f>
        <v/>
      </c>
      <c r="F296" s="124" t="str">
        <f>IF(D296="","",VLOOKUP(D296,'Popis muškarci'!$C$1:$E$125,3))</f>
        <v/>
      </c>
      <c r="J296" s="23" t="e">
        <f t="shared" si="9"/>
        <v>#VALUE!</v>
      </c>
    </row>
    <row r="297" spans="1:10" ht="15" customHeight="1" outlineLevel="1" x14ac:dyDescent="0.3">
      <c r="A297" s="6" t="s">
        <v>107</v>
      </c>
      <c r="B297" s="134"/>
      <c r="C297" s="7"/>
      <c r="D297" s="144"/>
      <c r="E297" s="117"/>
      <c r="F297" s="104"/>
      <c r="G297" s="154"/>
      <c r="H297" s="154"/>
      <c r="J297" s="23">
        <f t="shared" si="9"/>
        <v>0</v>
      </c>
    </row>
    <row r="298" spans="1:10" ht="15" customHeight="1" outlineLevel="2" x14ac:dyDescent="0.3">
      <c r="A298" s="8"/>
      <c r="B298" s="133">
        <v>12.52</v>
      </c>
      <c r="D298" s="145" t="s">
        <v>143</v>
      </c>
      <c r="E298" s="118" t="str">
        <f>IF(D298="","",VLOOKUP(D298,'Popis muškarci'!$C$1:$E$125,2))</f>
        <v>Požega</v>
      </c>
      <c r="F298" s="124">
        <f>IF(D298="","",VLOOKUP(D298,'Popis muškarci'!$C$1:$E$125,3))</f>
        <v>24251</v>
      </c>
      <c r="G298" s="136" t="s">
        <v>74</v>
      </c>
      <c r="H298" s="157">
        <v>43162</v>
      </c>
      <c r="J298" s="23">
        <f t="shared" si="9"/>
        <v>51</v>
      </c>
    </row>
    <row r="299" spans="1:10" ht="15" customHeight="1" outlineLevel="2" x14ac:dyDescent="0.3">
      <c r="A299" s="8"/>
      <c r="B299" s="133">
        <v>9</v>
      </c>
      <c r="D299" s="145" t="s">
        <v>125</v>
      </c>
      <c r="E299" s="118" t="str">
        <f>IF(D299="","",VLOOKUP(D299,'Popis muškarci'!$C$1:$E$125,2))</f>
        <v>Požega</v>
      </c>
      <c r="F299" s="124">
        <f>IF(D299="","",VLOOKUP(D299,'Popis muškarci'!$C$1:$E$125,3))</f>
        <v>23206</v>
      </c>
      <c r="G299" s="136" t="s">
        <v>74</v>
      </c>
      <c r="H299" s="157">
        <v>43162</v>
      </c>
      <c r="J299" s="23">
        <f t="shared" si="9"/>
        <v>54</v>
      </c>
    </row>
    <row r="300" spans="1:10" ht="15" customHeight="1" outlineLevel="2" x14ac:dyDescent="0.3">
      <c r="A300" s="8"/>
      <c r="B300" s="133"/>
      <c r="E300" s="118" t="str">
        <f>IF(D300="","",VLOOKUP(D300,'Popis muškarci'!$C$1:$E$125,2))</f>
        <v/>
      </c>
      <c r="F300" s="124" t="str">
        <f>IF(D300="","",VLOOKUP(D300,'Popis muškarci'!$C$1:$E$125,3))</f>
        <v/>
      </c>
      <c r="J300" s="23" t="e">
        <f t="shared" si="9"/>
        <v>#VALUE!</v>
      </c>
    </row>
    <row r="301" spans="1:10" ht="15" customHeight="1" outlineLevel="2" x14ac:dyDescent="0.3">
      <c r="A301" s="8"/>
      <c r="B301" s="133"/>
      <c r="E301" s="118" t="str">
        <f>IF(D301="","",VLOOKUP(D301,'Popis muškarci'!$C$1:$E$125,2))</f>
        <v/>
      </c>
      <c r="F301" s="124" t="str">
        <f>IF(D301="","",VLOOKUP(D301,'Popis muškarci'!$C$1:$E$125,3))</f>
        <v/>
      </c>
      <c r="J301" s="23" t="e">
        <f t="shared" si="9"/>
        <v>#VALUE!</v>
      </c>
    </row>
    <row r="302" spans="1:10" ht="15" customHeight="1" outlineLevel="2" x14ac:dyDescent="0.3">
      <c r="A302" s="8"/>
      <c r="B302" s="133"/>
      <c r="E302" s="118" t="str">
        <f>IF(D302="","",VLOOKUP(D302,'Popis muškarci'!$C$1:$E$125,2))</f>
        <v/>
      </c>
      <c r="F302" s="124" t="str">
        <f>IF(D302="","",VLOOKUP(D302,'Popis muškarci'!$C$1:$E$125,3))</f>
        <v/>
      </c>
      <c r="J302" s="23" t="e">
        <f t="shared" si="9"/>
        <v>#VALUE!</v>
      </c>
    </row>
    <row r="303" spans="1:10" ht="15" customHeight="1" outlineLevel="2" x14ac:dyDescent="0.3">
      <c r="A303" s="8"/>
      <c r="B303" s="133"/>
      <c r="E303" s="118" t="str">
        <f>IF(D303="","",VLOOKUP(D303,'Popis muškarci'!$C$1:$E$125,2))</f>
        <v/>
      </c>
      <c r="F303" s="124" t="str">
        <f>IF(D303="","",VLOOKUP(D303,'Popis muškarci'!$C$1:$E$125,3))</f>
        <v/>
      </c>
      <c r="J303" s="23" t="e">
        <f t="shared" si="9"/>
        <v>#VALUE!</v>
      </c>
    </row>
    <row r="304" spans="1:10" ht="15" customHeight="1" outlineLevel="1" x14ac:dyDescent="0.3">
      <c r="A304" s="6" t="s">
        <v>109</v>
      </c>
      <c r="B304" s="134"/>
      <c r="C304" s="7"/>
      <c r="D304" s="144"/>
      <c r="E304" s="117"/>
      <c r="F304" s="104"/>
      <c r="G304" s="154"/>
      <c r="H304" s="154"/>
      <c r="J304" s="23">
        <f t="shared" si="9"/>
        <v>0</v>
      </c>
    </row>
    <row r="305" spans="1:10" ht="15" customHeight="1" outlineLevel="2" x14ac:dyDescent="0.3">
      <c r="A305" s="8"/>
      <c r="B305" s="133">
        <v>12.53</v>
      </c>
      <c r="D305" s="145" t="s">
        <v>144</v>
      </c>
      <c r="E305" s="118" t="str">
        <f>IF(D305="","",VLOOKUP(D305,'Popis muškarci'!$C$1:$E$125,2))</f>
        <v>Požega</v>
      </c>
      <c r="F305" s="124">
        <f>IF(D305="","",VLOOKUP(D305,'Popis muškarci'!$C$1:$E$125,3))</f>
        <v>22290</v>
      </c>
      <c r="G305" s="136" t="s">
        <v>83</v>
      </c>
      <c r="H305" s="157">
        <v>43170</v>
      </c>
      <c r="J305" s="23">
        <f t="shared" ref="J305:J321" si="10">DATEDIF(F305,H305,"y")</f>
        <v>57</v>
      </c>
    </row>
    <row r="306" spans="1:10" ht="15" customHeight="1" outlineLevel="2" x14ac:dyDescent="0.3">
      <c r="A306" s="8"/>
      <c r="B306" s="133"/>
      <c r="E306" s="118" t="str">
        <f>IF(D306="","",VLOOKUP(D306,'Popis muškarci'!$C$1:$E$125,2))</f>
        <v/>
      </c>
      <c r="F306" s="124" t="str">
        <f>IF(D306="","",VLOOKUP(D306,'Popis muškarci'!$C$1:$E$125,3))</f>
        <v/>
      </c>
      <c r="J306" s="23" t="e">
        <f t="shared" si="10"/>
        <v>#VALUE!</v>
      </c>
    </row>
    <row r="307" spans="1:10" ht="15" customHeight="1" outlineLevel="2" x14ac:dyDescent="0.3">
      <c r="A307" s="8"/>
      <c r="B307" s="133"/>
      <c r="E307" s="118" t="str">
        <f>IF(D307="","",VLOOKUP(D307,'Popis muškarci'!$C$1:$E$125,2))</f>
        <v/>
      </c>
      <c r="F307" s="124" t="str">
        <f>IF(D307="","",VLOOKUP(D307,'Popis muškarci'!$C$1:$E$125,3))</f>
        <v/>
      </c>
      <c r="J307" s="23" t="e">
        <f t="shared" si="10"/>
        <v>#VALUE!</v>
      </c>
    </row>
    <row r="308" spans="1:10" ht="15" customHeight="1" outlineLevel="2" x14ac:dyDescent="0.3">
      <c r="A308" s="8"/>
      <c r="B308" s="133"/>
      <c r="E308" s="118" t="str">
        <f>IF(D308="","",VLOOKUP(D308,'Popis muškarci'!$C$1:$E$125,2))</f>
        <v/>
      </c>
      <c r="F308" s="124" t="str">
        <f>IF(D308="","",VLOOKUP(D308,'Popis muškarci'!$C$1:$E$125,3))</f>
        <v/>
      </c>
      <c r="J308" s="23" t="e">
        <f t="shared" si="10"/>
        <v>#VALUE!</v>
      </c>
    </row>
    <row r="309" spans="1:10" ht="15" customHeight="1" outlineLevel="1" x14ac:dyDescent="0.3">
      <c r="A309" s="6" t="s">
        <v>133</v>
      </c>
      <c r="B309" s="134"/>
      <c r="C309" s="7"/>
      <c r="D309" s="144"/>
      <c r="E309" s="117"/>
      <c r="F309" s="104"/>
      <c r="G309" s="154"/>
      <c r="H309" s="154"/>
      <c r="J309" s="23">
        <f t="shared" si="10"/>
        <v>0</v>
      </c>
    </row>
    <row r="310" spans="1:10" ht="15" customHeight="1" outlineLevel="2" x14ac:dyDescent="0.3">
      <c r="A310" s="8"/>
      <c r="B310" s="133">
        <v>9.73</v>
      </c>
      <c r="D310" s="145" t="s">
        <v>127</v>
      </c>
      <c r="E310" s="118" t="str">
        <f>IF(D310="","",VLOOKUP(D310,'Popis muškarci'!$C$1:$E$125,2))</f>
        <v>Dinamo</v>
      </c>
      <c r="F310" s="124">
        <f>IF(D310="","",VLOOKUP(D310,'Popis muškarci'!$C$1:$E$125,3))</f>
        <v>20828</v>
      </c>
      <c r="G310" s="136" t="s">
        <v>74</v>
      </c>
      <c r="H310" s="157">
        <v>43162</v>
      </c>
      <c r="J310" s="23">
        <f t="shared" si="10"/>
        <v>61</v>
      </c>
    </row>
    <row r="311" spans="1:10" ht="15" customHeight="1" outlineLevel="2" x14ac:dyDescent="0.3">
      <c r="A311" s="8"/>
      <c r="B311" s="133"/>
      <c r="E311" s="118" t="str">
        <f>IF(D311="","",VLOOKUP(D311,'Popis muškarci'!$C$1:$E$125,2))</f>
        <v/>
      </c>
      <c r="F311" s="124" t="str">
        <f>IF(D311="","",VLOOKUP(D311,'Popis muškarci'!$C$1:$E$125,3))</f>
        <v/>
      </c>
      <c r="J311" s="23" t="e">
        <f t="shared" si="10"/>
        <v>#VALUE!</v>
      </c>
    </row>
    <row r="312" spans="1:10" ht="15" customHeight="1" outlineLevel="2" x14ac:dyDescent="0.3">
      <c r="A312" s="8"/>
      <c r="B312" s="133"/>
      <c r="E312" s="118" t="str">
        <f>IF(D312="","",VLOOKUP(D312,'Popis muškarci'!$C$1:$E$125,2))</f>
        <v/>
      </c>
      <c r="F312" s="124" t="str">
        <f>IF(D312="","",VLOOKUP(D312,'Popis muškarci'!$C$1:$E$125,3))</f>
        <v/>
      </c>
      <c r="J312" s="23" t="e">
        <f t="shared" si="10"/>
        <v>#VALUE!</v>
      </c>
    </row>
    <row r="313" spans="1:10" ht="15" customHeight="1" outlineLevel="2" x14ac:dyDescent="0.3">
      <c r="A313" s="8"/>
      <c r="B313" s="133"/>
      <c r="E313" s="118" t="str">
        <f>IF(D313="","",VLOOKUP(D313,'Popis muškarci'!$C$1:$E$125,2))</f>
        <v/>
      </c>
      <c r="F313" s="124" t="str">
        <f>IF(D313="","",VLOOKUP(D313,'Popis muškarci'!$C$1:$E$125,3))</f>
        <v/>
      </c>
      <c r="J313" s="23" t="e">
        <f t="shared" si="10"/>
        <v>#VALUE!</v>
      </c>
    </row>
    <row r="314" spans="1:10" ht="15" customHeight="1" outlineLevel="2" x14ac:dyDescent="0.3">
      <c r="A314" s="8"/>
      <c r="B314" s="133"/>
      <c r="E314" s="118" t="str">
        <f>IF(D314="","",VLOOKUP(D314,'Popis muškarci'!$C$1:$E$125,2))</f>
        <v/>
      </c>
      <c r="F314" s="124" t="str">
        <f>IF(D314="","",VLOOKUP(D314,'Popis muškarci'!$C$1:$E$125,3))</f>
        <v/>
      </c>
      <c r="J314" s="23" t="e">
        <f t="shared" si="10"/>
        <v>#VALUE!</v>
      </c>
    </row>
    <row r="315" spans="1:10" ht="15" customHeight="1" outlineLevel="1" x14ac:dyDescent="0.3">
      <c r="A315" s="6" t="s">
        <v>128</v>
      </c>
      <c r="B315" s="134"/>
      <c r="C315" s="7"/>
      <c r="D315" s="144"/>
      <c r="E315" s="117"/>
      <c r="F315" s="104"/>
      <c r="G315" s="154"/>
      <c r="H315" s="154"/>
      <c r="J315" s="23">
        <f t="shared" si="10"/>
        <v>0</v>
      </c>
    </row>
    <row r="316" spans="1:10" ht="15" customHeight="1" outlineLevel="2" x14ac:dyDescent="0.3">
      <c r="A316" s="8"/>
      <c r="B316" s="133">
        <v>11.72</v>
      </c>
      <c r="D316" s="145" t="s">
        <v>145</v>
      </c>
      <c r="E316" s="118" t="str">
        <f>IF(D316="","",VLOOKUP(D316,'Popis muškarci'!$C$1:$E$125,2))</f>
        <v>HAVU</v>
      </c>
      <c r="F316" s="124">
        <f>IF(D316="","",VLOOKUP(D316,'Popis muškarci'!$C$1:$E$125,3))</f>
        <v>17901</v>
      </c>
      <c r="G316" s="136" t="s">
        <v>83</v>
      </c>
      <c r="H316" s="157">
        <v>43170</v>
      </c>
      <c r="J316" s="23">
        <f t="shared" si="10"/>
        <v>69</v>
      </c>
    </row>
    <row r="317" spans="1:10" ht="15" customHeight="1" outlineLevel="2" x14ac:dyDescent="0.3">
      <c r="A317" s="8"/>
      <c r="B317" s="133">
        <v>7.51</v>
      </c>
      <c r="D317" s="145" t="s">
        <v>146</v>
      </c>
      <c r="E317" s="118" t="str">
        <f>IF(D317="","",VLOOKUP(D317,'Popis muškarci'!$C$1:$E$125,2))</f>
        <v>AK Kvarner</v>
      </c>
      <c r="F317" s="124">
        <f>IF(D317="","",VLOOKUP(D317,'Popis muškarci'!$C$1:$E$125,3))</f>
        <v>18994</v>
      </c>
      <c r="G317" s="136" t="s">
        <v>74</v>
      </c>
      <c r="H317" s="157">
        <v>43162</v>
      </c>
      <c r="J317" s="23">
        <f t="shared" si="10"/>
        <v>66</v>
      </c>
    </row>
    <row r="318" spans="1:10" ht="15" customHeight="1" outlineLevel="2" x14ac:dyDescent="0.3">
      <c r="A318" s="8"/>
      <c r="B318" s="133"/>
      <c r="E318" s="118" t="str">
        <f>IF(D318="","",VLOOKUP(D318,'Popis muškarci'!$C$1:$E$125,2))</f>
        <v/>
      </c>
      <c r="F318" s="124" t="str">
        <f>IF(D318="","",VLOOKUP(D318,'Popis muškarci'!$C$1:$E$125,3))</f>
        <v/>
      </c>
      <c r="J318" s="23" t="e">
        <f t="shared" si="10"/>
        <v>#VALUE!</v>
      </c>
    </row>
    <row r="319" spans="1:10" ht="15" customHeight="1" outlineLevel="2" x14ac:dyDescent="0.3">
      <c r="A319" s="8"/>
      <c r="B319" s="133"/>
      <c r="E319" s="118" t="str">
        <f>IF(D319="","",VLOOKUP(D319,'Popis muškarci'!$C$1:$E$125,2))</f>
        <v/>
      </c>
      <c r="F319" s="124" t="str">
        <f>IF(D319="","",VLOOKUP(D319,'Popis muškarci'!$C$1:$E$125,3))</f>
        <v/>
      </c>
      <c r="J319" s="23" t="e">
        <f t="shared" si="10"/>
        <v>#VALUE!</v>
      </c>
    </row>
    <row r="320" spans="1:10" ht="15" customHeight="1" outlineLevel="1" x14ac:dyDescent="0.3">
      <c r="A320" s="6" t="s">
        <v>110</v>
      </c>
      <c r="B320" s="134"/>
      <c r="C320" s="7"/>
      <c r="D320" s="144"/>
      <c r="E320" s="117"/>
      <c r="F320" s="104"/>
      <c r="G320" s="154"/>
      <c r="H320" s="154"/>
      <c r="J320" s="23">
        <f t="shared" si="10"/>
        <v>0</v>
      </c>
    </row>
    <row r="321" spans="1:10" ht="15" customHeight="1" outlineLevel="2" x14ac:dyDescent="0.3">
      <c r="A321" s="8"/>
      <c r="B321" s="133"/>
      <c r="E321" s="118" t="str">
        <f>IF(D321="","",VLOOKUP(D321,'Popis muškarci'!$C$1:$E$125,2))</f>
        <v/>
      </c>
      <c r="F321" s="124" t="str">
        <f>IF(D321="","",VLOOKUP(D321,'Popis muškarci'!$C$1:$E$125,3))</f>
        <v/>
      </c>
      <c r="J321" s="23" t="e">
        <f t="shared" si="10"/>
        <v>#VALUE!</v>
      </c>
    </row>
    <row r="322" spans="1:10" ht="15" customHeight="1" outlineLevel="2" x14ac:dyDescent="0.3">
      <c r="A322" s="8"/>
      <c r="B322" s="133"/>
      <c r="E322" s="118" t="str">
        <f>IF(D322="","",VLOOKUP(D322,'Popis muškarci'!$C$1:$E$125,2))</f>
        <v/>
      </c>
      <c r="F322" s="124" t="str">
        <f>IF(D322="","",VLOOKUP(D322,'Popis muškarci'!$C$1:$E$125,3))</f>
        <v/>
      </c>
    </row>
    <row r="323" spans="1:10" ht="15" customHeight="1" outlineLevel="1" x14ac:dyDescent="0.3">
      <c r="A323" s="6" t="s">
        <v>129</v>
      </c>
      <c r="B323" s="134"/>
      <c r="C323" s="7"/>
      <c r="D323" s="144"/>
      <c r="E323" s="117"/>
      <c r="F323" s="104"/>
      <c r="G323" s="154"/>
      <c r="H323" s="154"/>
      <c r="J323" s="23">
        <f>DATEDIF(F323,H323,"y")</f>
        <v>0</v>
      </c>
    </row>
    <row r="324" spans="1:10" ht="15" customHeight="1" outlineLevel="2" x14ac:dyDescent="0.3">
      <c r="A324" s="8"/>
      <c r="B324" s="133"/>
      <c r="E324" s="118" t="str">
        <f>IF(D324="","",VLOOKUP(D324,'Popis muškarci'!$C$1:$E$125,2))</f>
        <v/>
      </c>
      <c r="F324" s="124" t="str">
        <f>IF(D324="","",VLOOKUP(D324,'Popis muškarci'!$C$1:$E$125,3))</f>
        <v/>
      </c>
      <c r="J324" s="23" t="e">
        <f>DATEDIF(F324,H324,"y")</f>
        <v>#VALUE!</v>
      </c>
    </row>
    <row r="325" spans="1:10" ht="15" customHeight="1" outlineLevel="2" x14ac:dyDescent="0.3">
      <c r="A325" s="8"/>
      <c r="B325" s="133"/>
      <c r="E325" s="118" t="str">
        <f>IF(D325="","",VLOOKUP(D325,'Popis muškarci'!$C$1:$E$125,2))</f>
        <v/>
      </c>
      <c r="F325" s="124" t="str">
        <f>IF(D325="","",VLOOKUP(D325,'Popis muškarci'!$C$1:$E$125,3))</f>
        <v/>
      </c>
    </row>
    <row r="326" spans="1:10" ht="15" customHeight="1" outlineLevel="1" x14ac:dyDescent="0.3">
      <c r="A326" s="6" t="s">
        <v>147</v>
      </c>
      <c r="B326" s="134"/>
      <c r="C326" s="7"/>
      <c r="D326" s="144"/>
      <c r="E326" s="117"/>
      <c r="F326" s="104"/>
      <c r="G326" s="154"/>
      <c r="H326" s="154"/>
      <c r="J326" s="23">
        <f t="shared" ref="J326:J357" si="11">DATEDIF(F326,H326,"y")</f>
        <v>0</v>
      </c>
    </row>
    <row r="327" spans="1:10" ht="15" customHeight="1" outlineLevel="2" x14ac:dyDescent="0.3">
      <c r="A327" s="8"/>
      <c r="B327" s="133"/>
      <c r="E327" s="118" t="str">
        <f>IF(D327="","",VLOOKUP(D327,'Popis muškarci'!$C$1:$E$125,2))</f>
        <v/>
      </c>
      <c r="F327" s="124" t="str">
        <f>IF(D327="","",VLOOKUP(D327,'Popis muškarci'!$C$1:$E$125,3))</f>
        <v/>
      </c>
      <c r="J327" s="23" t="e">
        <f t="shared" si="11"/>
        <v>#VALUE!</v>
      </c>
    </row>
    <row r="328" spans="1:10" ht="15" customHeight="1" outlineLevel="2" x14ac:dyDescent="0.3">
      <c r="A328" s="8"/>
      <c r="B328" s="133"/>
      <c r="E328" s="118" t="str">
        <f>IF(D328="","",VLOOKUP(D328,'Popis muškarci'!$C$1:$E$125,2))</f>
        <v/>
      </c>
      <c r="F328" s="124" t="str">
        <f>IF(D328="","",VLOOKUP(D328,'Popis muškarci'!$C$1:$E$125,3))</f>
        <v/>
      </c>
      <c r="J328" s="23" t="e">
        <f t="shared" si="11"/>
        <v>#VALUE!</v>
      </c>
    </row>
    <row r="329" spans="1:10" ht="15" customHeight="1" outlineLevel="1" x14ac:dyDescent="0.3">
      <c r="A329" s="6" t="s">
        <v>148</v>
      </c>
      <c r="B329" s="134"/>
      <c r="C329" s="7"/>
      <c r="D329" s="144"/>
      <c r="E329" s="117"/>
      <c r="F329" s="104"/>
      <c r="G329" s="154"/>
      <c r="H329" s="154"/>
      <c r="J329" s="23">
        <f t="shared" si="11"/>
        <v>0</v>
      </c>
    </row>
    <row r="330" spans="1:10" ht="15" customHeight="1" outlineLevel="1" x14ac:dyDescent="0.3">
      <c r="A330" s="8"/>
      <c r="B330" s="133"/>
      <c r="E330" s="118" t="str">
        <f>IF(D330="","",VLOOKUP(D330,'Popis muškarci'!$C$1:$E$125,2))</f>
        <v/>
      </c>
      <c r="F330" s="124" t="str">
        <f>IF(D330="","",VLOOKUP(D330,'Popis muškarci'!$C$1:$E$125,3))</f>
        <v/>
      </c>
      <c r="J330" s="23" t="e">
        <f t="shared" si="11"/>
        <v>#VALUE!</v>
      </c>
    </row>
    <row r="331" spans="1:10" ht="15" customHeight="1" outlineLevel="1" x14ac:dyDescent="0.3">
      <c r="A331" s="8"/>
      <c r="B331" s="133"/>
      <c r="E331" s="118" t="str">
        <f>IF(D331="","",VLOOKUP(D331,'Popis muškarci'!$C$1:$E$125,2))</f>
        <v/>
      </c>
      <c r="F331" s="124" t="str">
        <f>IF(D331="","",VLOOKUP(D331,'Popis muškarci'!$C$1:$E$125,3))</f>
        <v/>
      </c>
      <c r="J331" s="23" t="e">
        <f t="shared" si="11"/>
        <v>#VALUE!</v>
      </c>
    </row>
    <row r="332" spans="1:10" ht="18" x14ac:dyDescent="0.35">
      <c r="A332" s="169" t="s">
        <v>149</v>
      </c>
      <c r="B332" s="175"/>
      <c r="C332" s="5"/>
      <c r="D332" s="171"/>
      <c r="E332" s="172"/>
      <c r="F332" s="173"/>
      <c r="G332" s="174"/>
      <c r="H332" s="174"/>
      <c r="J332" s="23">
        <f t="shared" si="11"/>
        <v>0</v>
      </c>
    </row>
    <row r="333" spans="1:10" ht="15" customHeight="1" outlineLevel="1" x14ac:dyDescent="0.3">
      <c r="A333" s="6" t="s">
        <v>150</v>
      </c>
      <c r="B333" s="132"/>
      <c r="C333" s="7"/>
      <c r="D333" s="144"/>
      <c r="E333" s="117"/>
      <c r="F333" s="104"/>
      <c r="G333" s="154"/>
      <c r="H333" s="154"/>
      <c r="J333" s="23">
        <f t="shared" si="11"/>
        <v>0</v>
      </c>
    </row>
    <row r="334" spans="1:10" ht="15" customHeight="1" outlineLevel="2" x14ac:dyDescent="0.3">
      <c r="A334" s="8"/>
      <c r="E334" s="118" t="str">
        <f>IF(D334="","",VLOOKUP(D334,'Popis muškarci'!$C$1:$E$125,2))</f>
        <v/>
      </c>
      <c r="F334" s="124" t="str">
        <f>IF(D334="","",VLOOKUP(D334,'Popis muškarci'!$C$1:$E$125,3))</f>
        <v/>
      </c>
      <c r="J334" s="23" t="e">
        <f t="shared" si="11"/>
        <v>#VALUE!</v>
      </c>
    </row>
    <row r="335" spans="1:10" ht="15" customHeight="1" outlineLevel="2" x14ac:dyDescent="0.3">
      <c r="A335" s="8"/>
      <c r="E335" s="118" t="str">
        <f>IF(D335="","",VLOOKUP(D335,'Popis muškarci'!$C$1:$E$125,2))</f>
        <v/>
      </c>
      <c r="F335" s="124" t="str">
        <f>IF(D335="","",VLOOKUP(D335,'Popis muškarci'!$C$1:$E$125,3))</f>
        <v/>
      </c>
      <c r="J335" s="23" t="e">
        <f t="shared" si="11"/>
        <v>#VALUE!</v>
      </c>
    </row>
    <row r="336" spans="1:10" ht="15" customHeight="1" outlineLevel="1" x14ac:dyDescent="0.3">
      <c r="A336" s="6" t="s">
        <v>151</v>
      </c>
      <c r="B336" s="132"/>
      <c r="C336" s="7"/>
      <c r="D336" s="144"/>
      <c r="E336" s="117"/>
      <c r="F336" s="104"/>
      <c r="G336" s="154"/>
      <c r="H336" s="154"/>
      <c r="J336" s="23">
        <f t="shared" si="11"/>
        <v>0</v>
      </c>
    </row>
    <row r="337" spans="1:10" ht="15" customHeight="1" outlineLevel="2" x14ac:dyDescent="0.3">
      <c r="A337" s="8"/>
      <c r="E337" s="118" t="str">
        <f>IF(D337="","",VLOOKUP(D337,'Popis muškarci'!$C$1:$E$125,2))</f>
        <v/>
      </c>
      <c r="F337" s="124" t="str">
        <f>IF(D337="","",VLOOKUP(D337,'Popis muškarci'!$C$1:$E$125,3))</f>
        <v/>
      </c>
      <c r="J337" s="23" t="e">
        <f t="shared" si="11"/>
        <v>#VALUE!</v>
      </c>
    </row>
    <row r="338" spans="1:10" ht="15" customHeight="1" outlineLevel="2" x14ac:dyDescent="0.3">
      <c r="A338" s="8"/>
      <c r="E338" s="118" t="str">
        <f>IF(D338="","",VLOOKUP(D338,'Popis muškarci'!$C$1:$E$125,2))</f>
        <v/>
      </c>
      <c r="F338" s="124" t="str">
        <f>IF(D338="","",VLOOKUP(D338,'Popis muškarci'!$C$1:$E$125,3))</f>
        <v/>
      </c>
      <c r="J338" s="23" t="e">
        <f t="shared" si="11"/>
        <v>#VALUE!</v>
      </c>
    </row>
    <row r="339" spans="1:10" ht="15" customHeight="1" outlineLevel="2" x14ac:dyDescent="0.3">
      <c r="A339" s="8"/>
      <c r="E339" s="118" t="str">
        <f>IF(D339="","",VLOOKUP(D339,'Popis muškarci'!$C$1:$E$125,2))</f>
        <v/>
      </c>
      <c r="F339" s="124" t="str">
        <f>IF(D339="","",VLOOKUP(D339,'Popis muškarci'!$C$1:$E$125,3))</f>
        <v/>
      </c>
      <c r="J339" s="23" t="e">
        <f t="shared" si="11"/>
        <v>#VALUE!</v>
      </c>
    </row>
    <row r="340" spans="1:10" ht="15" customHeight="1" outlineLevel="2" x14ac:dyDescent="0.3">
      <c r="A340" s="8"/>
      <c r="E340" s="118" t="str">
        <f>IF(D340="","",VLOOKUP(D340,'Popis muškarci'!$C$1:$E$125,2))</f>
        <v/>
      </c>
      <c r="F340" s="124" t="str">
        <f>IF(D340="","",VLOOKUP(D340,'Popis muškarci'!$C$1:$E$125,3))</f>
        <v/>
      </c>
      <c r="J340" s="23" t="e">
        <f t="shared" si="11"/>
        <v>#VALUE!</v>
      </c>
    </row>
    <row r="341" spans="1:10" ht="15" customHeight="1" outlineLevel="2" x14ac:dyDescent="0.3">
      <c r="A341" s="8"/>
      <c r="E341" s="118" t="str">
        <f>IF(D341="","",VLOOKUP(D341,'Popis muškarci'!$C$1:$E$125,2))</f>
        <v/>
      </c>
      <c r="F341" s="124" t="str">
        <f>IF(D341="","",VLOOKUP(D341,'Popis muškarci'!$C$1:$E$125,3))</f>
        <v/>
      </c>
      <c r="J341" s="23" t="e">
        <f t="shared" si="11"/>
        <v>#VALUE!</v>
      </c>
    </row>
    <row r="342" spans="1:10" ht="15" customHeight="1" outlineLevel="1" x14ac:dyDescent="0.3">
      <c r="A342" s="6" t="s">
        <v>152</v>
      </c>
      <c r="B342" s="132"/>
      <c r="C342" s="7"/>
      <c r="D342" s="144"/>
      <c r="E342" s="117"/>
      <c r="F342" s="104"/>
      <c r="G342" s="154"/>
      <c r="H342" s="154"/>
      <c r="J342" s="23">
        <f t="shared" si="11"/>
        <v>0</v>
      </c>
    </row>
    <row r="343" spans="1:10" ht="15" customHeight="1" outlineLevel="2" x14ac:dyDescent="0.3">
      <c r="A343" s="8"/>
      <c r="E343" s="118" t="str">
        <f>IF(D343="","",VLOOKUP(D343,'Popis muškarci'!$C$1:$E$125,2))</f>
        <v/>
      </c>
      <c r="F343" s="124" t="str">
        <f>IF(D343="","",VLOOKUP(D343,'Popis muškarci'!$C$1:$E$125,3))</f>
        <v/>
      </c>
      <c r="J343" s="23" t="e">
        <f t="shared" si="11"/>
        <v>#VALUE!</v>
      </c>
    </row>
    <row r="344" spans="1:10" ht="15" customHeight="1" outlineLevel="2" x14ac:dyDescent="0.3">
      <c r="A344" s="8"/>
      <c r="E344" s="118" t="str">
        <f>IF(D344="","",VLOOKUP(D344,'Popis muškarci'!$C$1:$E$125,2))</f>
        <v/>
      </c>
      <c r="F344" s="124" t="str">
        <f>IF(D344="","",VLOOKUP(D344,'Popis muškarci'!$C$1:$E$125,3))</f>
        <v/>
      </c>
      <c r="J344" s="23" t="e">
        <f t="shared" si="11"/>
        <v>#VALUE!</v>
      </c>
    </row>
    <row r="345" spans="1:10" ht="15" customHeight="1" outlineLevel="2" x14ac:dyDescent="0.3">
      <c r="A345" s="8"/>
      <c r="E345" s="118" t="str">
        <f>IF(D345="","",VLOOKUP(D345,'Popis muškarci'!$C$1:$E$125,2))</f>
        <v/>
      </c>
      <c r="F345" s="124" t="str">
        <f>IF(D345="","",VLOOKUP(D345,'Popis muškarci'!$C$1:$E$125,3))</f>
        <v/>
      </c>
      <c r="J345" s="23" t="e">
        <f t="shared" si="11"/>
        <v>#VALUE!</v>
      </c>
    </row>
    <row r="346" spans="1:10" ht="15" customHeight="1" outlineLevel="1" x14ac:dyDescent="0.3">
      <c r="A346" s="6" t="s">
        <v>153</v>
      </c>
      <c r="B346" s="132"/>
      <c r="C346" s="7"/>
      <c r="D346" s="144"/>
      <c r="E346" s="117"/>
      <c r="F346" s="104"/>
      <c r="G346" s="154"/>
      <c r="H346" s="154"/>
      <c r="J346" s="23">
        <f t="shared" si="11"/>
        <v>0</v>
      </c>
    </row>
    <row r="347" spans="1:10" ht="15" customHeight="1" outlineLevel="2" x14ac:dyDescent="0.3">
      <c r="A347" s="8"/>
      <c r="E347" s="118" t="str">
        <f>IF(D347="","",VLOOKUP(D347,'Popis muškarci'!$C$1:$E$125,2))</f>
        <v/>
      </c>
      <c r="F347" s="124" t="str">
        <f>IF(D347="","",VLOOKUP(D347,'Popis muškarci'!$C$1:$E$125,3))</f>
        <v/>
      </c>
      <c r="J347" s="23" t="e">
        <f t="shared" si="11"/>
        <v>#VALUE!</v>
      </c>
    </row>
    <row r="348" spans="1:10" ht="15" customHeight="1" outlineLevel="2" x14ac:dyDescent="0.3">
      <c r="A348" s="8"/>
      <c r="E348" s="118" t="str">
        <f>IF(D348="","",VLOOKUP(D348,'Popis muškarci'!$C$1:$E$125,2))</f>
        <v/>
      </c>
      <c r="F348" s="124" t="str">
        <f>IF(D348="","",VLOOKUP(D348,'Popis muškarci'!$C$1:$E$125,3))</f>
        <v/>
      </c>
      <c r="J348" s="23" t="e">
        <f t="shared" si="11"/>
        <v>#VALUE!</v>
      </c>
    </row>
    <row r="349" spans="1:10" ht="15" customHeight="1" outlineLevel="2" x14ac:dyDescent="0.3">
      <c r="A349" s="8"/>
      <c r="E349" s="118" t="str">
        <f>IF(D349="","",VLOOKUP(D349,'Popis muškarci'!$C$1:$E$125,2))</f>
        <v/>
      </c>
      <c r="F349" s="124" t="str">
        <f>IF(D349="","",VLOOKUP(D349,'Popis muškarci'!$C$1:$E$125,3))</f>
        <v/>
      </c>
      <c r="J349" s="23" t="e">
        <f t="shared" si="11"/>
        <v>#VALUE!</v>
      </c>
    </row>
    <row r="350" spans="1:10" ht="15" customHeight="1" outlineLevel="2" x14ac:dyDescent="0.3">
      <c r="A350" s="8"/>
      <c r="E350" s="118" t="str">
        <f>IF(D350="","",VLOOKUP(D350,'Popis muškarci'!$C$1:$E$125,2))</f>
        <v/>
      </c>
      <c r="F350" s="124" t="str">
        <f>IF(D350="","",VLOOKUP(D350,'Popis muškarci'!$C$1:$E$125,3))</f>
        <v/>
      </c>
      <c r="J350" s="23" t="e">
        <f t="shared" si="11"/>
        <v>#VALUE!</v>
      </c>
    </row>
    <row r="351" spans="1:10" ht="15" customHeight="1" outlineLevel="2" x14ac:dyDescent="0.3">
      <c r="A351" s="8"/>
      <c r="E351" s="118" t="str">
        <f>IF(D351="","",VLOOKUP(D351,'Popis muškarci'!$C$1:$E$125,2))</f>
        <v/>
      </c>
      <c r="F351" s="124" t="str">
        <f>IF(D351="","",VLOOKUP(D351,'Popis muškarci'!$C$1:$E$125,3))</f>
        <v/>
      </c>
      <c r="J351" s="23" t="e">
        <f t="shared" si="11"/>
        <v>#VALUE!</v>
      </c>
    </row>
    <row r="352" spans="1:10" ht="15" customHeight="1" outlineLevel="1" x14ac:dyDescent="0.3">
      <c r="A352" s="6" t="s">
        <v>154</v>
      </c>
      <c r="B352" s="132"/>
      <c r="C352" s="7"/>
      <c r="D352" s="144"/>
      <c r="E352" s="117"/>
      <c r="F352" s="104"/>
      <c r="G352" s="154"/>
      <c r="H352" s="154"/>
      <c r="J352" s="23">
        <f t="shared" si="11"/>
        <v>0</v>
      </c>
    </row>
    <row r="353" spans="1:11" ht="15" customHeight="1" outlineLevel="2" x14ac:dyDescent="0.3">
      <c r="A353" s="8"/>
      <c r="E353" s="118" t="str">
        <f>IF(D353="","",VLOOKUP(D353,'Popis muškarci'!$C$1:$E$125,2))</f>
        <v/>
      </c>
      <c r="F353" s="124" t="str">
        <f>IF(D353="","",VLOOKUP(D353,'Popis muškarci'!$C$1:$E$125,3))</f>
        <v/>
      </c>
      <c r="J353" s="23" t="e">
        <f t="shared" si="11"/>
        <v>#VALUE!</v>
      </c>
      <c r="K353" s="10"/>
    </row>
    <row r="354" spans="1:11" ht="15" customHeight="1" outlineLevel="2" x14ac:dyDescent="0.3">
      <c r="A354" s="8"/>
      <c r="E354" s="118" t="str">
        <f>IF(D354="","",VLOOKUP(D354,'Popis muškarci'!$C$1:$E$125,2))</f>
        <v/>
      </c>
      <c r="F354" s="124" t="str">
        <f>IF(D354="","",VLOOKUP(D354,'Popis muškarci'!$C$1:$E$125,3))</f>
        <v/>
      </c>
      <c r="J354" s="23" t="e">
        <f t="shared" si="11"/>
        <v>#VALUE!</v>
      </c>
      <c r="K354" s="10"/>
    </row>
    <row r="355" spans="1:11" ht="15" customHeight="1" outlineLevel="2" x14ac:dyDescent="0.3">
      <c r="A355" s="8"/>
      <c r="E355" s="118" t="str">
        <f>IF(D355="","",VLOOKUP(D355,'Popis muškarci'!$C$1:$E$125,2))</f>
        <v/>
      </c>
      <c r="F355" s="124" t="str">
        <f>IF(D355="","",VLOOKUP(D355,'Popis muškarci'!$C$1:$E$125,3))</f>
        <v/>
      </c>
      <c r="J355" s="23" t="e">
        <f t="shared" si="11"/>
        <v>#VALUE!</v>
      </c>
      <c r="K355" s="10"/>
    </row>
    <row r="356" spans="1:11" ht="15" customHeight="1" outlineLevel="2" x14ac:dyDescent="0.3">
      <c r="A356" s="8"/>
      <c r="E356" s="118" t="str">
        <f>IF(D356="","",VLOOKUP(D356,'Popis muškarci'!$C$1:$E$125,2))</f>
        <v/>
      </c>
      <c r="F356" s="124" t="str">
        <f>IF(D356="","",VLOOKUP(D356,'Popis muškarci'!$C$1:$E$125,3))</f>
        <v/>
      </c>
      <c r="J356" s="23" t="e">
        <f t="shared" si="11"/>
        <v>#VALUE!</v>
      </c>
      <c r="K356" s="10"/>
    </row>
    <row r="357" spans="1:11" ht="15" customHeight="1" outlineLevel="1" x14ac:dyDescent="0.3">
      <c r="A357" s="6" t="s">
        <v>155</v>
      </c>
      <c r="B357" s="132"/>
      <c r="C357" s="7"/>
      <c r="D357" s="144"/>
      <c r="E357" s="117"/>
      <c r="F357" s="104"/>
      <c r="G357" s="154"/>
      <c r="H357" s="154"/>
      <c r="J357" s="23">
        <f t="shared" si="11"/>
        <v>0</v>
      </c>
      <c r="K357" s="10"/>
    </row>
    <row r="358" spans="1:11" ht="15" customHeight="1" outlineLevel="2" x14ac:dyDescent="0.3">
      <c r="A358" s="8"/>
      <c r="E358" s="118" t="str">
        <f>IF(D358="","",VLOOKUP(D358,'Popis muškarci'!$C$1:$E$125,2))</f>
        <v/>
      </c>
      <c r="F358" s="124" t="str">
        <f>IF(D358="","",VLOOKUP(D358,'Popis muškarci'!$C$1:$E$125,3))</f>
        <v/>
      </c>
      <c r="J358" s="23" t="e">
        <f t="shared" ref="J358:J385" si="12">DATEDIF(F358,H358,"y")</f>
        <v>#VALUE!</v>
      </c>
      <c r="K358" s="10"/>
    </row>
    <row r="359" spans="1:11" ht="15" customHeight="1" outlineLevel="2" x14ac:dyDescent="0.3">
      <c r="A359" s="8"/>
      <c r="E359" s="118" t="str">
        <f>IF(D359="","",VLOOKUP(D359,'Popis muškarci'!$C$1:$E$125,2))</f>
        <v/>
      </c>
      <c r="F359" s="124" t="str">
        <f>IF(D359="","",VLOOKUP(D359,'Popis muškarci'!$C$1:$E$125,3))</f>
        <v/>
      </c>
      <c r="J359" s="23" t="e">
        <f t="shared" si="12"/>
        <v>#VALUE!</v>
      </c>
      <c r="K359" s="10"/>
    </row>
    <row r="360" spans="1:11" ht="15" customHeight="1" outlineLevel="2" x14ac:dyDescent="0.3">
      <c r="A360" s="8"/>
      <c r="E360" s="118" t="str">
        <f>IF(D360="","",VLOOKUP(D360,'Popis muškarci'!$C$1:$E$125,2))</f>
        <v/>
      </c>
      <c r="F360" s="124" t="str">
        <f>IF(D360="","",VLOOKUP(D360,'Popis muškarci'!$C$1:$E$125,3))</f>
        <v/>
      </c>
      <c r="J360" s="23" t="e">
        <f t="shared" si="12"/>
        <v>#VALUE!</v>
      </c>
      <c r="K360" s="10"/>
    </row>
    <row r="361" spans="1:11" ht="15" customHeight="1" outlineLevel="2" x14ac:dyDescent="0.3">
      <c r="A361" s="8"/>
      <c r="E361" s="118" t="str">
        <f>IF(D361="","",VLOOKUP(D361,'Popis muškarci'!$C$1:$E$125,2))</f>
        <v/>
      </c>
      <c r="F361" s="124" t="str">
        <f>IF(D361="","",VLOOKUP(D361,'Popis muškarci'!$C$1:$E$125,3))</f>
        <v/>
      </c>
      <c r="J361" s="23" t="e">
        <f t="shared" si="12"/>
        <v>#VALUE!</v>
      </c>
      <c r="K361" s="10"/>
    </row>
    <row r="362" spans="1:11" ht="15" customHeight="1" outlineLevel="2" x14ac:dyDescent="0.3">
      <c r="A362" s="8"/>
      <c r="E362" s="118" t="str">
        <f>IF(D362="","",VLOOKUP(D362,'Popis muškarci'!$C$1:$E$125,2))</f>
        <v/>
      </c>
      <c r="F362" s="124" t="str">
        <f>IF(D362="","",VLOOKUP(D362,'Popis muškarci'!$C$1:$E$125,3))</f>
        <v/>
      </c>
      <c r="J362" s="23" t="e">
        <f t="shared" si="12"/>
        <v>#VALUE!</v>
      </c>
      <c r="K362" s="10"/>
    </row>
    <row r="363" spans="1:11" ht="15" customHeight="1" outlineLevel="1" x14ac:dyDescent="0.3">
      <c r="A363" s="6" t="s">
        <v>156</v>
      </c>
      <c r="B363" s="132"/>
      <c r="C363" s="7"/>
      <c r="D363" s="144"/>
      <c r="E363" s="117"/>
      <c r="F363" s="104"/>
      <c r="G363" s="154"/>
      <c r="H363" s="154"/>
      <c r="J363" s="23">
        <f t="shared" si="12"/>
        <v>0</v>
      </c>
      <c r="K363" s="10"/>
    </row>
    <row r="364" spans="1:11" ht="15" customHeight="1" outlineLevel="2" x14ac:dyDescent="0.3">
      <c r="A364" s="8"/>
      <c r="E364" s="118" t="str">
        <f>IF(D364="","",VLOOKUP(D364,'Popis muškarci'!$C$1:$E$125,2))</f>
        <v/>
      </c>
      <c r="F364" s="124" t="str">
        <f>IF(D364="","",VLOOKUP(D364,'Popis muškarci'!$C$1:$E$125,3))</f>
        <v/>
      </c>
      <c r="J364" s="23" t="e">
        <f t="shared" si="12"/>
        <v>#VALUE!</v>
      </c>
      <c r="K364" s="10"/>
    </row>
    <row r="365" spans="1:11" ht="15" customHeight="1" outlineLevel="2" x14ac:dyDescent="0.3">
      <c r="A365" s="8"/>
      <c r="E365" s="118" t="str">
        <f>IF(D365="","",VLOOKUP(D365,'Popis muškarci'!$C$1:$E$125,2))</f>
        <v/>
      </c>
      <c r="F365" s="124" t="str">
        <f>IF(D365="","",VLOOKUP(D365,'Popis muškarci'!$C$1:$E$125,3))</f>
        <v/>
      </c>
      <c r="J365" s="23" t="e">
        <f t="shared" si="12"/>
        <v>#VALUE!</v>
      </c>
      <c r="K365" s="10"/>
    </row>
    <row r="366" spans="1:11" ht="15" customHeight="1" outlineLevel="2" x14ac:dyDescent="0.3">
      <c r="A366" s="8"/>
      <c r="E366" s="118" t="str">
        <f>IF(D366="","",VLOOKUP(D366,'Popis muškarci'!$C$1:$E$125,2))</f>
        <v/>
      </c>
      <c r="F366" s="124" t="str">
        <f>IF(D366="","",VLOOKUP(D366,'Popis muškarci'!$C$1:$E$125,3))</f>
        <v/>
      </c>
      <c r="J366" s="23" t="e">
        <f t="shared" si="12"/>
        <v>#VALUE!</v>
      </c>
      <c r="K366" s="10"/>
    </row>
    <row r="367" spans="1:11" ht="15" customHeight="1" outlineLevel="1" x14ac:dyDescent="0.3">
      <c r="A367" s="6" t="s">
        <v>157</v>
      </c>
      <c r="B367" s="132"/>
      <c r="C367" s="7"/>
      <c r="D367" s="144"/>
      <c r="E367" s="117"/>
      <c r="F367" s="104"/>
      <c r="G367" s="154"/>
      <c r="H367" s="154"/>
      <c r="J367" s="23">
        <f t="shared" si="12"/>
        <v>0</v>
      </c>
      <c r="K367" s="10"/>
    </row>
    <row r="368" spans="1:11" ht="15" customHeight="1" outlineLevel="2" x14ac:dyDescent="0.3">
      <c r="A368" s="8"/>
      <c r="E368" s="118" t="str">
        <f>IF(D368="","",VLOOKUP(D368,'Popis muškarci'!$C$1:$E$125,2))</f>
        <v/>
      </c>
      <c r="F368" s="124" t="str">
        <f>IF(D368="","",VLOOKUP(D368,'Popis muškarci'!$C$1:$E$125,3))</f>
        <v/>
      </c>
      <c r="J368" s="23" t="e">
        <f t="shared" si="12"/>
        <v>#VALUE!</v>
      </c>
      <c r="K368" s="10"/>
    </row>
    <row r="369" spans="1:11" ht="15" customHeight="1" outlineLevel="2" x14ac:dyDescent="0.3">
      <c r="A369" s="8"/>
      <c r="E369" s="118" t="str">
        <f>IF(D369="","",VLOOKUP(D369,'Popis muškarci'!$C$1:$E$125,2))</f>
        <v/>
      </c>
      <c r="F369" s="124" t="str">
        <f>IF(D369="","",VLOOKUP(D369,'Popis muškarci'!$C$1:$E$125,3))</f>
        <v/>
      </c>
      <c r="J369" s="23" t="e">
        <f t="shared" si="12"/>
        <v>#VALUE!</v>
      </c>
      <c r="K369" s="10"/>
    </row>
    <row r="370" spans="1:11" ht="15" customHeight="1" outlineLevel="1" x14ac:dyDescent="0.3">
      <c r="A370" s="6" t="s">
        <v>158</v>
      </c>
      <c r="B370" s="132"/>
      <c r="C370" s="7"/>
      <c r="D370" s="146"/>
      <c r="E370" s="119"/>
      <c r="F370" s="104"/>
      <c r="G370" s="154"/>
      <c r="H370" s="154"/>
      <c r="J370" s="23">
        <f t="shared" si="12"/>
        <v>0</v>
      </c>
      <c r="K370" s="10"/>
    </row>
    <row r="371" spans="1:11" ht="15" customHeight="1" outlineLevel="1" x14ac:dyDescent="0.3">
      <c r="A371" s="8"/>
      <c r="E371" s="118" t="str">
        <f>IF(D371="","",VLOOKUP(D371,'Popis muškarci'!$C$1:$E$125,2))</f>
        <v/>
      </c>
      <c r="F371" s="124" t="str">
        <f>IF(D371="","",VLOOKUP(D371,'Popis muškarci'!$C$1:$E$125,3))</f>
        <v/>
      </c>
      <c r="J371" s="23" t="e">
        <f t="shared" si="12"/>
        <v>#VALUE!</v>
      </c>
      <c r="K371" s="10"/>
    </row>
    <row r="372" spans="1:11" ht="15" customHeight="1" outlineLevel="1" x14ac:dyDescent="0.3">
      <c r="A372" s="8"/>
      <c r="E372" s="118" t="str">
        <f>IF(D372="","",VLOOKUP(D372,'Popis muškarci'!$C$1:$E$125,2))</f>
        <v/>
      </c>
      <c r="F372" s="124" t="str">
        <f>IF(D372="","",VLOOKUP(D372,'Popis muškarci'!$C$1:$E$125,3))</f>
        <v/>
      </c>
      <c r="J372" s="23" t="e">
        <f t="shared" si="12"/>
        <v>#VALUE!</v>
      </c>
      <c r="K372" s="10"/>
    </row>
    <row r="373" spans="1:11" ht="18" x14ac:dyDescent="0.35">
      <c r="A373" s="169" t="s">
        <v>159</v>
      </c>
      <c r="B373" s="175"/>
      <c r="C373" s="5"/>
      <c r="D373" s="171"/>
      <c r="E373" s="172"/>
      <c r="F373" s="173"/>
      <c r="G373" s="174"/>
      <c r="H373" s="174"/>
      <c r="J373" s="23">
        <f t="shared" si="12"/>
        <v>0</v>
      </c>
    </row>
    <row r="374" spans="1:11" ht="15" customHeight="1" outlineLevel="1" x14ac:dyDescent="0.3">
      <c r="A374" s="6" t="s">
        <v>78</v>
      </c>
      <c r="B374" s="132"/>
      <c r="C374" s="7"/>
      <c r="D374" s="146"/>
      <c r="E374" s="119"/>
      <c r="F374" s="104"/>
      <c r="G374" s="154"/>
      <c r="H374" s="154"/>
      <c r="J374" s="23">
        <f t="shared" si="12"/>
        <v>0</v>
      </c>
    </row>
    <row r="375" spans="1:11" ht="15" customHeight="1" outlineLevel="2" x14ac:dyDescent="0.3">
      <c r="A375" s="8"/>
      <c r="E375" s="118" t="str">
        <f>IF(D375="","",VLOOKUP(D375,'Popis muškarci'!$C$1:$E$125,2))</f>
        <v/>
      </c>
      <c r="F375" s="124" t="str">
        <f>IF(D375="","",VLOOKUP(D375,'Popis muškarci'!$C$1:$E$125,3))</f>
        <v/>
      </c>
      <c r="J375" s="23" t="e">
        <f t="shared" si="12"/>
        <v>#VALUE!</v>
      </c>
    </row>
    <row r="376" spans="1:11" ht="15" customHeight="1" outlineLevel="2" x14ac:dyDescent="0.3">
      <c r="A376" s="8"/>
      <c r="E376" s="118" t="str">
        <f>IF(D376="","",VLOOKUP(D376,'Popis muškarci'!$C$1:$E$125,2))</f>
        <v/>
      </c>
      <c r="F376" s="124" t="str">
        <f>IF(D376="","",VLOOKUP(D376,'Popis muškarci'!$C$1:$E$125,3))</f>
        <v/>
      </c>
      <c r="J376" s="23" t="e">
        <f t="shared" si="12"/>
        <v>#VALUE!</v>
      </c>
    </row>
    <row r="377" spans="1:11" ht="15" customHeight="1" outlineLevel="1" x14ac:dyDescent="0.3">
      <c r="A377" s="6" t="s">
        <v>84</v>
      </c>
      <c r="B377" s="132"/>
      <c r="C377" s="7"/>
      <c r="D377" s="146"/>
      <c r="E377" s="119"/>
      <c r="F377" s="104"/>
      <c r="G377" s="154"/>
      <c r="H377" s="154"/>
      <c r="J377" s="23">
        <f t="shared" si="12"/>
        <v>0</v>
      </c>
    </row>
    <row r="378" spans="1:11" ht="15" customHeight="1" outlineLevel="2" x14ac:dyDescent="0.3">
      <c r="A378" s="8"/>
      <c r="E378" s="118" t="str">
        <f>IF(D378="","",VLOOKUP(D378,'Popis muškarci'!$C$1:$E$125,2))</f>
        <v/>
      </c>
      <c r="F378" s="124" t="str">
        <f>IF(D378="","",VLOOKUP(D378,'Popis muškarci'!$C$1:$E$125,3))</f>
        <v/>
      </c>
      <c r="J378" s="23" t="e">
        <f t="shared" si="12"/>
        <v>#VALUE!</v>
      </c>
    </row>
    <row r="379" spans="1:11" ht="15" customHeight="1" outlineLevel="2" x14ac:dyDescent="0.3">
      <c r="A379" s="8"/>
      <c r="E379" s="118" t="str">
        <f>IF(D379="","",VLOOKUP(D379,'Popis muškarci'!$C$1:$E$125,2))</f>
        <v/>
      </c>
      <c r="F379" s="124" t="str">
        <f>IF(D379="","",VLOOKUP(D379,'Popis muškarci'!$C$1:$E$125,3))</f>
        <v/>
      </c>
      <c r="J379" s="23" t="e">
        <f t="shared" si="12"/>
        <v>#VALUE!</v>
      </c>
    </row>
    <row r="380" spans="1:11" ht="15" customHeight="1" outlineLevel="1" x14ac:dyDescent="0.3">
      <c r="A380" s="6" t="s">
        <v>88</v>
      </c>
      <c r="B380" s="132"/>
      <c r="C380" s="7"/>
      <c r="D380" s="146"/>
      <c r="E380" s="119"/>
      <c r="F380" s="104"/>
      <c r="G380" s="154"/>
      <c r="H380" s="154"/>
      <c r="J380" s="23">
        <f t="shared" si="12"/>
        <v>0</v>
      </c>
    </row>
    <row r="381" spans="1:11" ht="15" customHeight="1" outlineLevel="2" x14ac:dyDescent="0.3">
      <c r="A381" s="8"/>
      <c r="E381" s="118" t="str">
        <f>IF(D381="","",VLOOKUP(D381,'Popis muškarci'!$C$1:$E$125,2))</f>
        <v/>
      </c>
      <c r="F381" s="124" t="str">
        <f>IF(D381="","",VLOOKUP(D381,'Popis muškarci'!$C$1:$E$125,3))</f>
        <v/>
      </c>
      <c r="J381" s="23" t="e">
        <f t="shared" si="12"/>
        <v>#VALUE!</v>
      </c>
    </row>
    <row r="382" spans="1:11" ht="15" customHeight="1" outlineLevel="2" x14ac:dyDescent="0.3">
      <c r="A382" s="8"/>
      <c r="E382" s="118" t="str">
        <f>IF(D382="","",VLOOKUP(D382,'Popis muškarci'!$C$1:$E$125,2))</f>
        <v/>
      </c>
      <c r="F382" s="124" t="str">
        <f>IF(D382="","",VLOOKUP(D382,'Popis muškarci'!$C$1:$E$125,3))</f>
        <v/>
      </c>
      <c r="J382" s="23" t="e">
        <f t="shared" si="12"/>
        <v>#VALUE!</v>
      </c>
    </row>
    <row r="383" spans="1:11" ht="15" customHeight="1" outlineLevel="2" x14ac:dyDescent="0.3">
      <c r="A383" s="8"/>
      <c r="E383" s="118" t="str">
        <f>IF(D383="","",VLOOKUP(D383,'Popis muškarci'!$C$1:$E$125,2))</f>
        <v/>
      </c>
      <c r="F383" s="124" t="str">
        <f>IF(D383="","",VLOOKUP(D383,'Popis muškarci'!$C$1:$E$125,3))</f>
        <v/>
      </c>
      <c r="J383" s="23" t="e">
        <f t="shared" si="12"/>
        <v>#VALUE!</v>
      </c>
    </row>
    <row r="384" spans="1:11" ht="15" customHeight="1" outlineLevel="1" x14ac:dyDescent="0.3">
      <c r="A384" s="6" t="s">
        <v>92</v>
      </c>
      <c r="B384" s="132"/>
      <c r="C384" s="7"/>
      <c r="D384" s="146"/>
      <c r="E384" s="119"/>
      <c r="F384" s="104"/>
      <c r="G384" s="154"/>
      <c r="H384" s="154"/>
      <c r="J384" s="23">
        <f t="shared" si="12"/>
        <v>0</v>
      </c>
    </row>
    <row r="385" spans="1:10" ht="15" customHeight="1" outlineLevel="2" x14ac:dyDescent="0.3">
      <c r="A385" s="8"/>
      <c r="E385" s="118" t="str">
        <f>IF(D385="","",VLOOKUP(D385,'Popis muškarci'!$C$1:$E$125,2))</f>
        <v/>
      </c>
      <c r="F385" s="124" t="str">
        <f>IF(D385="","",VLOOKUP(D385,'Popis muškarci'!$C$1:$E$125,3))</f>
        <v/>
      </c>
      <c r="J385" s="23" t="e">
        <f t="shared" si="12"/>
        <v>#VALUE!</v>
      </c>
    </row>
    <row r="386" spans="1:10" ht="15" customHeight="1" outlineLevel="2" x14ac:dyDescent="0.3">
      <c r="A386" s="8"/>
      <c r="F386" s="124"/>
    </row>
    <row r="387" spans="1:10" ht="15" customHeight="1" outlineLevel="1" x14ac:dyDescent="0.3">
      <c r="A387" s="6" t="s">
        <v>95</v>
      </c>
      <c r="B387" s="132"/>
      <c r="C387" s="7"/>
      <c r="D387" s="146"/>
      <c r="E387" s="119"/>
      <c r="F387" s="104"/>
      <c r="G387" s="154"/>
      <c r="H387" s="154"/>
      <c r="J387" s="23">
        <f>DATEDIF(F387,H387,"y")</f>
        <v>0</v>
      </c>
    </row>
    <row r="388" spans="1:10" ht="15" customHeight="1" outlineLevel="1" x14ac:dyDescent="0.3">
      <c r="A388" s="8"/>
      <c r="E388" s="118" t="str">
        <f>IF(D388="","",VLOOKUP(D388,'Popis muškarci'!$C$1:$E$125,2))</f>
        <v/>
      </c>
      <c r="F388" s="124" t="str">
        <f>IF(D388="","",VLOOKUP(D388,'Popis muškarci'!$C$1:$E$125,3))</f>
        <v/>
      </c>
      <c r="J388" s="23" t="e">
        <f>DATEDIF(F388,H388,"y")</f>
        <v>#VALUE!</v>
      </c>
    </row>
    <row r="389" spans="1:10" outlineLevel="1" x14ac:dyDescent="0.3">
      <c r="E389" s="118" t="str">
        <f>IF(D389="","",VLOOKUP(D389,'Popis muškarci'!$C$1:$E$125,2))</f>
        <v/>
      </c>
      <c r="F389" s="124" t="str">
        <f>IF(D389="","",VLOOKUP(D389,'Popis muškarci'!$C$1:$E$125,3))</f>
        <v/>
      </c>
      <c r="J389" s="23" t="e">
        <f>DATEDIF(F389,H389,"y")</f>
        <v>#VALUE!</v>
      </c>
    </row>
    <row r="390" spans="1:10" ht="15" customHeight="1" outlineLevel="1" x14ac:dyDescent="0.3">
      <c r="A390" s="8"/>
      <c r="E390" s="118" t="str">
        <f>IF(D390="","",VLOOKUP(D390,'Popis muškarci'!$C$1:$E$125,2))</f>
        <v/>
      </c>
      <c r="F390" s="124" t="str">
        <f>IF(D390="","",VLOOKUP(D390,'Popis muškarci'!$C$1:$E$125,3))</f>
        <v/>
      </c>
      <c r="J390" s="23" t="e">
        <f>DATEDIF(F390,H390,"y")</f>
        <v>#VALUE!</v>
      </c>
    </row>
    <row r="391" spans="1:10" ht="18" x14ac:dyDescent="0.35">
      <c r="A391" s="169" t="s">
        <v>160</v>
      </c>
      <c r="B391" s="175"/>
      <c r="C391" s="5"/>
      <c r="D391" s="171"/>
      <c r="E391" s="172"/>
      <c r="F391" s="173"/>
      <c r="G391" s="174"/>
      <c r="H391" s="174"/>
    </row>
    <row r="392" spans="1:10" ht="15" customHeight="1" outlineLevel="2" x14ac:dyDescent="0.3">
      <c r="A392" s="6" t="s">
        <v>72</v>
      </c>
      <c r="B392" s="132"/>
      <c r="C392" s="7"/>
      <c r="D392" s="146"/>
      <c r="E392" s="119"/>
      <c r="F392" s="104"/>
      <c r="G392" s="154"/>
      <c r="H392" s="154"/>
    </row>
    <row r="393" spans="1:10" ht="17.25" customHeight="1" outlineLevel="2" x14ac:dyDescent="0.3">
      <c r="A393" s="8"/>
      <c r="B393" s="133"/>
      <c r="C393" s="10"/>
      <c r="D393" s="149"/>
      <c r="E393" s="109"/>
      <c r="F393" s="108"/>
    </row>
    <row r="394" spans="1:10" ht="45.75" customHeight="1" outlineLevel="2" x14ac:dyDescent="0.3">
      <c r="A394" s="8"/>
      <c r="B394" s="139"/>
      <c r="C394" s="8"/>
      <c r="D394" s="150"/>
      <c r="E394" s="121"/>
      <c r="F394" s="109"/>
    </row>
    <row r="395" spans="1:10" ht="15" customHeight="1" outlineLevel="2" x14ac:dyDescent="0.3">
      <c r="A395" s="8"/>
      <c r="B395" s="140"/>
      <c r="C395" s="14"/>
      <c r="D395" s="150"/>
      <c r="E395" s="121"/>
      <c r="F395" s="109"/>
    </row>
    <row r="396" spans="1:10" ht="15" customHeight="1" outlineLevel="2" x14ac:dyDescent="0.3">
      <c r="A396" s="6" t="s">
        <v>78</v>
      </c>
      <c r="B396" s="132"/>
      <c r="C396" s="7"/>
      <c r="D396" s="146"/>
      <c r="E396" s="119"/>
      <c r="F396" s="104"/>
      <c r="G396" s="154"/>
      <c r="H396" s="154"/>
    </row>
    <row r="397" spans="1:10" ht="15" customHeight="1" outlineLevel="2" x14ac:dyDescent="0.3">
      <c r="A397" s="8"/>
      <c r="B397" s="133"/>
      <c r="C397" s="10"/>
      <c r="D397" s="149"/>
      <c r="E397" s="109"/>
      <c r="F397" s="108"/>
    </row>
    <row r="398" spans="1:10" ht="43.5" customHeight="1" outlineLevel="2" x14ac:dyDescent="0.3">
      <c r="A398" s="8"/>
      <c r="B398" s="139"/>
      <c r="C398" s="8"/>
      <c r="D398" s="150"/>
      <c r="E398" s="121"/>
      <c r="F398" s="109"/>
    </row>
    <row r="399" spans="1:10" ht="15" customHeight="1" outlineLevel="2" x14ac:dyDescent="0.3">
      <c r="A399" s="8"/>
      <c r="B399" s="139"/>
      <c r="C399" s="8"/>
      <c r="D399" s="150"/>
      <c r="E399" s="121"/>
      <c r="F399" s="109"/>
    </row>
    <row r="400" spans="1:10" ht="15" customHeight="1" outlineLevel="2" x14ac:dyDescent="0.3">
      <c r="A400" s="6" t="s">
        <v>84</v>
      </c>
      <c r="B400" s="132"/>
      <c r="C400" s="7"/>
      <c r="D400" s="146"/>
      <c r="E400" s="119"/>
      <c r="F400" s="104"/>
      <c r="G400" s="154"/>
      <c r="H400" s="154"/>
    </row>
    <row r="401" spans="1:8" ht="15" customHeight="1" outlineLevel="2" x14ac:dyDescent="0.3">
      <c r="A401" s="8"/>
      <c r="B401" s="133"/>
      <c r="C401" s="10"/>
      <c r="D401" s="149"/>
      <c r="E401" s="109"/>
      <c r="F401" s="108"/>
    </row>
    <row r="402" spans="1:8" ht="45.75" customHeight="1" outlineLevel="2" x14ac:dyDescent="0.3">
      <c r="A402" s="8"/>
      <c r="B402" s="139"/>
      <c r="C402" s="8"/>
      <c r="D402" s="150"/>
      <c r="E402" s="121"/>
      <c r="F402" s="109"/>
    </row>
    <row r="403" spans="1:8" ht="15" customHeight="1" outlineLevel="2" x14ac:dyDescent="0.3">
      <c r="A403" s="8"/>
      <c r="B403" s="139"/>
      <c r="C403" s="8"/>
      <c r="D403" s="150"/>
      <c r="E403" s="121"/>
      <c r="F403" s="109"/>
    </row>
    <row r="404" spans="1:8" ht="15" customHeight="1" outlineLevel="2" x14ac:dyDescent="0.3">
      <c r="A404" s="8"/>
      <c r="D404" s="147"/>
      <c r="E404" s="23"/>
      <c r="F404" s="105"/>
    </row>
    <row r="405" spans="1:8" ht="15" customHeight="1" outlineLevel="2" x14ac:dyDescent="0.3">
      <c r="A405" s="8"/>
      <c r="F405" s="105"/>
    </row>
    <row r="406" spans="1:8" ht="15" customHeight="1" outlineLevel="2" x14ac:dyDescent="0.3">
      <c r="A406" s="6" t="s">
        <v>92</v>
      </c>
      <c r="B406" s="132"/>
      <c r="C406" s="7"/>
      <c r="D406" s="146"/>
      <c r="E406" s="119"/>
      <c r="F406" s="104"/>
      <c r="G406" s="154"/>
      <c r="H406" s="154"/>
    </row>
    <row r="407" spans="1:8" ht="15" customHeight="1" outlineLevel="2" x14ac:dyDescent="0.3">
      <c r="A407" s="8"/>
      <c r="F407" s="105"/>
    </row>
    <row r="408" spans="1:8" ht="45" customHeight="1" outlineLevel="2" x14ac:dyDescent="0.3">
      <c r="A408" s="8"/>
      <c r="F408" s="105"/>
    </row>
    <row r="409" spans="1:8" ht="15" customHeight="1" outlineLevel="2" x14ac:dyDescent="0.3">
      <c r="A409" s="8"/>
      <c r="F409" s="105"/>
    </row>
    <row r="410" spans="1:8" ht="15" customHeight="1" outlineLevel="2" x14ac:dyDescent="0.3">
      <c r="A410" s="8"/>
      <c r="F410" s="105"/>
    </row>
    <row r="411" spans="1:8" ht="15" customHeight="1" outlineLevel="2" x14ac:dyDescent="0.3">
      <c r="A411" s="8"/>
      <c r="F411" s="105"/>
    </row>
    <row r="412" spans="1:8" ht="15" customHeight="1" outlineLevel="2" x14ac:dyDescent="0.3">
      <c r="A412" s="6" t="s">
        <v>133</v>
      </c>
      <c r="B412" s="132"/>
      <c r="C412" s="7"/>
      <c r="D412" s="146"/>
      <c r="E412" s="119"/>
      <c r="F412" s="104"/>
      <c r="G412" s="154"/>
      <c r="H412" s="154"/>
    </row>
    <row r="413" spans="1:8" ht="15" customHeight="1" outlineLevel="2" x14ac:dyDescent="0.3">
      <c r="A413" s="8"/>
      <c r="D413" s="147"/>
      <c r="E413" s="23"/>
      <c r="F413" s="105"/>
    </row>
    <row r="414" spans="1:8" ht="15" customHeight="1" outlineLevel="2" x14ac:dyDescent="0.3">
      <c r="A414" s="8"/>
      <c r="D414" s="147"/>
      <c r="E414" s="23"/>
      <c r="F414" s="105"/>
    </row>
    <row r="415" spans="1:8" ht="15" customHeight="1" outlineLevel="2" x14ac:dyDescent="0.3">
      <c r="A415" s="6" t="s">
        <v>128</v>
      </c>
      <c r="B415" s="132"/>
      <c r="C415" s="7"/>
      <c r="D415" s="146"/>
      <c r="E415" s="119"/>
      <c r="F415" s="104"/>
      <c r="G415" s="154"/>
      <c r="H415" s="154"/>
    </row>
    <row r="416" spans="1:8" ht="29.4" customHeight="1" outlineLevel="2" x14ac:dyDescent="0.3">
      <c r="A416" s="184"/>
      <c r="B416" s="185" t="s">
        <v>161</v>
      </c>
      <c r="C416" s="186"/>
      <c r="D416" s="187" t="s">
        <v>162</v>
      </c>
      <c r="E416" s="188" t="s">
        <v>163</v>
      </c>
      <c r="F416" s="189"/>
      <c r="G416" s="191" t="s">
        <v>83</v>
      </c>
      <c r="H416" s="190">
        <v>43169</v>
      </c>
    </row>
    <row r="417" spans="1:8" ht="48" customHeight="1" outlineLevel="2" x14ac:dyDescent="0.3">
      <c r="A417" s="8"/>
      <c r="F417" s="105"/>
    </row>
    <row r="418" spans="1:8" ht="15" customHeight="1" outlineLevel="1" x14ac:dyDescent="0.3">
      <c r="A418" s="12" t="s">
        <v>164</v>
      </c>
      <c r="B418" s="138"/>
      <c r="C418" s="13"/>
      <c r="D418" s="148"/>
      <c r="E418" s="120"/>
      <c r="F418" s="106"/>
      <c r="G418" s="155"/>
      <c r="H418" s="155"/>
    </row>
    <row r="419" spans="1:8" ht="15" customHeight="1" outlineLevel="2" x14ac:dyDescent="0.3">
      <c r="A419" s="8"/>
      <c r="B419" s="141"/>
      <c r="C419" s="15"/>
      <c r="D419" s="151"/>
      <c r="E419" s="105"/>
      <c r="F419" s="105"/>
    </row>
    <row r="420" spans="1:8" ht="15" customHeight="1" outlineLevel="2" x14ac:dyDescent="0.3">
      <c r="A420" s="8"/>
      <c r="B420" s="141"/>
      <c r="C420" s="15"/>
      <c r="D420" s="152"/>
      <c r="E420" s="122"/>
      <c r="F420" s="105"/>
    </row>
    <row r="421" spans="1:8" ht="15" customHeight="1" outlineLevel="2" x14ac:dyDescent="0.3">
      <c r="A421" s="8"/>
      <c r="F421" s="105"/>
    </row>
    <row r="422" spans="1:8" ht="15" customHeight="1" outlineLevel="1" x14ac:dyDescent="0.3">
      <c r="A422" s="12" t="s">
        <v>165</v>
      </c>
      <c r="B422" s="138"/>
      <c r="C422" s="13"/>
      <c r="D422" s="148"/>
      <c r="E422" s="120"/>
      <c r="F422" s="106"/>
      <c r="G422" s="155"/>
      <c r="H422" s="155"/>
    </row>
    <row r="423" spans="1:8" ht="15" customHeight="1" outlineLevel="2" x14ac:dyDescent="0.3">
      <c r="A423" s="8"/>
      <c r="F423" s="105"/>
    </row>
    <row r="424" spans="1:8" ht="15" customHeight="1" outlineLevel="2" x14ac:dyDescent="0.3">
      <c r="A424" s="6" t="s">
        <v>106</v>
      </c>
      <c r="B424" s="132"/>
      <c r="C424" s="7"/>
      <c r="D424" s="146"/>
      <c r="E424" s="119"/>
      <c r="F424" s="104"/>
      <c r="G424" s="154"/>
      <c r="H424" s="154"/>
    </row>
    <row r="425" spans="1:8" ht="15" customHeight="1" outlineLevel="2" x14ac:dyDescent="0.3">
      <c r="D425" s="147"/>
      <c r="E425" s="23"/>
      <c r="F425" s="105"/>
    </row>
    <row r="426" spans="1:8" ht="45" customHeight="1" outlineLevel="2" x14ac:dyDescent="0.3">
      <c r="A426" s="8"/>
      <c r="F426" s="105"/>
    </row>
    <row r="427" spans="1:8" ht="15" customHeight="1" outlineLevel="1" x14ac:dyDescent="0.3">
      <c r="A427" s="12" t="s">
        <v>166</v>
      </c>
      <c r="B427" s="138"/>
      <c r="C427" s="13"/>
      <c r="D427" s="148"/>
      <c r="E427" s="120"/>
      <c r="F427" s="106"/>
      <c r="G427" s="155"/>
      <c r="H427" s="155"/>
    </row>
    <row r="428" spans="1:8" ht="15" customHeight="1" outlineLevel="2" x14ac:dyDescent="0.3">
      <c r="A428" s="8"/>
      <c r="F428" s="105"/>
    </row>
    <row r="429" spans="1:8" ht="15" customHeight="1" outlineLevel="2" x14ac:dyDescent="0.3">
      <c r="A429" s="6" t="s">
        <v>104</v>
      </c>
      <c r="B429" s="132"/>
      <c r="C429" s="7"/>
      <c r="D429" s="146"/>
      <c r="E429" s="119"/>
      <c r="F429" s="104"/>
      <c r="G429" s="154"/>
      <c r="H429" s="154"/>
    </row>
    <row r="430" spans="1:8" ht="64.2" customHeight="1" outlineLevel="2" x14ac:dyDescent="0.3">
      <c r="A430" s="8"/>
      <c r="B430" s="142"/>
      <c r="C430" s="16"/>
      <c r="D430" s="153"/>
      <c r="E430" s="123"/>
      <c r="F430" s="105"/>
    </row>
    <row r="431" spans="1:8" ht="45" customHeight="1" outlineLevel="2" x14ac:dyDescent="0.3">
      <c r="A431" s="8"/>
      <c r="B431" s="142"/>
      <c r="C431" s="16"/>
      <c r="D431" s="153"/>
      <c r="E431" s="123"/>
      <c r="F431" s="105"/>
    </row>
    <row r="432" spans="1:8" ht="15" customHeight="1" outlineLevel="2" x14ac:dyDescent="0.3">
      <c r="A432" s="8"/>
      <c r="F432" s="105"/>
    </row>
    <row r="433" spans="1:8" ht="15" customHeight="1" outlineLevel="2" x14ac:dyDescent="0.3">
      <c r="A433" s="6" t="s">
        <v>105</v>
      </c>
      <c r="B433" s="132"/>
      <c r="C433" s="7"/>
      <c r="D433" s="146"/>
      <c r="E433" s="119"/>
      <c r="F433" s="104"/>
      <c r="G433" s="154"/>
      <c r="H433" s="154"/>
    </row>
    <row r="434" spans="1:8" ht="15" customHeight="1" outlineLevel="2" x14ac:dyDescent="0.3">
      <c r="A434" s="8"/>
      <c r="D434" s="147"/>
      <c r="E434" s="23"/>
      <c r="F434" s="105"/>
    </row>
    <row r="435" spans="1:8" ht="15" customHeight="1" outlineLevel="2" x14ac:dyDescent="0.3">
      <c r="A435" s="8"/>
      <c r="F435" s="105"/>
    </row>
    <row r="436" spans="1:8" ht="15" customHeight="1" outlineLevel="2" x14ac:dyDescent="0.3">
      <c r="A436" s="6" t="s">
        <v>95</v>
      </c>
      <c r="B436" s="132"/>
      <c r="C436" s="7"/>
      <c r="D436" s="146"/>
      <c r="E436" s="119"/>
      <c r="F436" s="104"/>
      <c r="G436" s="154"/>
      <c r="H436" s="154"/>
    </row>
    <row r="437" spans="1:8" ht="15" customHeight="1" outlineLevel="2" x14ac:dyDescent="0.3">
      <c r="A437" s="8"/>
      <c r="D437" s="147"/>
      <c r="E437" s="23"/>
      <c r="F437" s="105"/>
    </row>
    <row r="438" spans="1:8" ht="15" customHeight="1" outlineLevel="2" x14ac:dyDescent="0.3">
      <c r="A438" s="8"/>
      <c r="F438" s="105"/>
    </row>
    <row r="439" spans="1:8" ht="15" customHeight="1" outlineLevel="2" x14ac:dyDescent="0.3">
      <c r="A439" s="6" t="s">
        <v>97</v>
      </c>
      <c r="B439" s="132"/>
      <c r="C439" s="7"/>
      <c r="D439" s="146"/>
      <c r="E439" s="119"/>
      <c r="F439" s="104"/>
      <c r="G439" s="154"/>
      <c r="H439" s="154"/>
    </row>
    <row r="440" spans="1:8" ht="15" customHeight="1" outlineLevel="2" x14ac:dyDescent="0.3">
      <c r="A440" s="8"/>
      <c r="D440" s="147"/>
      <c r="E440" s="23"/>
      <c r="F440" s="105"/>
    </row>
    <row r="441" spans="1:8" ht="15" customHeight="1" outlineLevel="2" x14ac:dyDescent="0.3">
      <c r="A441" s="8"/>
      <c r="F441" s="105"/>
    </row>
    <row r="442" spans="1:8" ht="15" customHeight="1" outlineLevel="2" x14ac:dyDescent="0.3">
      <c r="A442" s="8"/>
      <c r="F442" s="105"/>
    </row>
    <row r="443" spans="1:8" ht="15" customHeight="1" outlineLevel="1" x14ac:dyDescent="0.3">
      <c r="A443" s="12" t="s">
        <v>167</v>
      </c>
      <c r="B443" s="138"/>
      <c r="C443" s="13"/>
      <c r="D443" s="148"/>
      <c r="E443" s="120"/>
      <c r="F443" s="106"/>
      <c r="G443" s="155"/>
      <c r="H443" s="155"/>
    </row>
    <row r="444" spans="1:8" ht="15" customHeight="1" outlineLevel="1" x14ac:dyDescent="0.3">
      <c r="A444" s="8"/>
      <c r="F444" s="105"/>
    </row>
    <row r="445" spans="1:8" ht="15" customHeight="1" outlineLevel="1" x14ac:dyDescent="0.3">
      <c r="A445" s="6" t="s">
        <v>78</v>
      </c>
      <c r="B445" s="132"/>
      <c r="C445" s="7"/>
      <c r="D445" s="146"/>
      <c r="E445" s="119"/>
      <c r="F445" s="104"/>
      <c r="G445" s="154"/>
      <c r="H445" s="154"/>
    </row>
    <row r="446" spans="1:8" ht="15" customHeight="1" outlineLevel="1" x14ac:dyDescent="0.3">
      <c r="A446" s="8"/>
      <c r="F446" s="105"/>
    </row>
    <row r="447" spans="1:8" ht="45.75" customHeight="1" outlineLevel="1" x14ac:dyDescent="0.3">
      <c r="A447" s="8"/>
      <c r="F447" s="105"/>
    </row>
    <row r="448" spans="1:8" ht="15" customHeight="1" outlineLevel="1" x14ac:dyDescent="0.3">
      <c r="A448" s="6" t="s">
        <v>92</v>
      </c>
      <c r="B448" s="132"/>
      <c r="C448" s="7"/>
      <c r="D448" s="146"/>
      <c r="E448" s="119"/>
      <c r="F448" s="104"/>
      <c r="G448" s="154"/>
      <c r="H448" s="154"/>
    </row>
    <row r="449" spans="1:10" ht="15" customHeight="1" outlineLevel="1" x14ac:dyDescent="0.3">
      <c r="F449" s="105"/>
    </row>
    <row r="450" spans="1:10" ht="45.75" customHeight="1" outlineLevel="1" x14ac:dyDescent="0.3"/>
    <row r="451" spans="1:10" ht="15" customHeight="1" outlineLevel="1" x14ac:dyDescent="0.3">
      <c r="A451" s="6" t="s">
        <v>128</v>
      </c>
      <c r="B451" s="132"/>
      <c r="C451" s="7"/>
      <c r="D451" s="146"/>
      <c r="E451" s="119"/>
      <c r="F451" s="104"/>
      <c r="G451" s="154"/>
      <c r="H451" s="154"/>
    </row>
    <row r="452" spans="1:10" outlineLevel="1" x14ac:dyDescent="0.3"/>
    <row r="453" spans="1:10" outlineLevel="1" x14ac:dyDescent="0.3"/>
    <row r="454" spans="1:10" outlineLevel="1" x14ac:dyDescent="0.3"/>
    <row r="455" spans="1:10" outlineLevel="1" x14ac:dyDescent="0.3"/>
    <row r="456" spans="1:10" outlineLevel="1" x14ac:dyDescent="0.3">
      <c r="J456" s="23">
        <f t="shared" ref="J456:J485" si="13">DATEDIF(F456,H456,"y")</f>
        <v>0</v>
      </c>
    </row>
    <row r="457" spans="1:10" outlineLevel="1" x14ac:dyDescent="0.3">
      <c r="J457" s="23">
        <f t="shared" si="13"/>
        <v>0</v>
      </c>
    </row>
    <row r="458" spans="1:10" outlineLevel="1" x14ac:dyDescent="0.3">
      <c r="J458" s="23">
        <f t="shared" si="13"/>
        <v>0</v>
      </c>
    </row>
    <row r="459" spans="1:10" outlineLevel="1" x14ac:dyDescent="0.3">
      <c r="J459" s="23">
        <f t="shared" si="13"/>
        <v>0</v>
      </c>
    </row>
    <row r="460" spans="1:10" outlineLevel="1" x14ac:dyDescent="0.3">
      <c r="J460" s="23">
        <f t="shared" si="13"/>
        <v>0</v>
      </c>
    </row>
    <row r="461" spans="1:10" outlineLevel="1" x14ac:dyDescent="0.3">
      <c r="J461" s="23">
        <f t="shared" si="13"/>
        <v>0</v>
      </c>
    </row>
    <row r="462" spans="1:10" outlineLevel="1" x14ac:dyDescent="0.3">
      <c r="J462" s="23">
        <f t="shared" si="13"/>
        <v>0</v>
      </c>
    </row>
    <row r="463" spans="1:10" outlineLevel="1" x14ac:dyDescent="0.3">
      <c r="J463" s="23">
        <f t="shared" si="13"/>
        <v>0</v>
      </c>
    </row>
    <row r="464" spans="1:10" outlineLevel="1" x14ac:dyDescent="0.3">
      <c r="J464" s="23">
        <f t="shared" si="13"/>
        <v>0</v>
      </c>
    </row>
    <row r="465" spans="10:10" outlineLevel="1" x14ac:dyDescent="0.3">
      <c r="J465" s="23">
        <f t="shared" si="13"/>
        <v>0</v>
      </c>
    </row>
    <row r="466" spans="10:10" outlineLevel="1" x14ac:dyDescent="0.3">
      <c r="J466" s="23">
        <f t="shared" si="13"/>
        <v>0</v>
      </c>
    </row>
    <row r="467" spans="10:10" outlineLevel="1" x14ac:dyDescent="0.3">
      <c r="J467" s="23">
        <f t="shared" si="13"/>
        <v>0</v>
      </c>
    </row>
    <row r="468" spans="10:10" outlineLevel="1" x14ac:dyDescent="0.3">
      <c r="J468" s="23">
        <f t="shared" si="13"/>
        <v>0</v>
      </c>
    </row>
    <row r="469" spans="10:10" outlineLevel="1" x14ac:dyDescent="0.3">
      <c r="J469" s="23">
        <f t="shared" si="13"/>
        <v>0</v>
      </c>
    </row>
    <row r="470" spans="10:10" outlineLevel="1" x14ac:dyDescent="0.3">
      <c r="J470" s="23">
        <f t="shared" si="13"/>
        <v>0</v>
      </c>
    </row>
    <row r="471" spans="10:10" outlineLevel="1" x14ac:dyDescent="0.3">
      <c r="J471" s="23">
        <f t="shared" si="13"/>
        <v>0</v>
      </c>
    </row>
    <row r="472" spans="10:10" outlineLevel="1" x14ac:dyDescent="0.3">
      <c r="J472" s="23">
        <f t="shared" si="13"/>
        <v>0</v>
      </c>
    </row>
    <row r="473" spans="10:10" outlineLevel="1" x14ac:dyDescent="0.3">
      <c r="J473" s="23">
        <f t="shared" si="13"/>
        <v>0</v>
      </c>
    </row>
    <row r="474" spans="10:10" outlineLevel="1" x14ac:dyDescent="0.3">
      <c r="J474" s="23">
        <f t="shared" si="13"/>
        <v>0</v>
      </c>
    </row>
    <row r="475" spans="10:10" outlineLevel="1" x14ac:dyDescent="0.3">
      <c r="J475" s="23">
        <f t="shared" si="13"/>
        <v>0</v>
      </c>
    </row>
    <row r="476" spans="10:10" outlineLevel="1" x14ac:dyDescent="0.3">
      <c r="J476" s="23">
        <f t="shared" si="13"/>
        <v>0</v>
      </c>
    </row>
    <row r="477" spans="10:10" outlineLevel="1" x14ac:dyDescent="0.3">
      <c r="J477" s="23">
        <f t="shared" si="13"/>
        <v>0</v>
      </c>
    </row>
    <row r="478" spans="10:10" outlineLevel="1" x14ac:dyDescent="0.3">
      <c r="J478" s="23">
        <f t="shared" si="13"/>
        <v>0</v>
      </c>
    </row>
    <row r="479" spans="10:10" outlineLevel="1" x14ac:dyDescent="0.3">
      <c r="J479" s="23">
        <f t="shared" si="13"/>
        <v>0</v>
      </c>
    </row>
    <row r="480" spans="10:10" outlineLevel="1" x14ac:dyDescent="0.3">
      <c r="J480" s="23">
        <f t="shared" si="13"/>
        <v>0</v>
      </c>
    </row>
    <row r="481" spans="10:10" outlineLevel="1" x14ac:dyDescent="0.3">
      <c r="J481" s="23">
        <f t="shared" si="13"/>
        <v>0</v>
      </c>
    </row>
    <row r="482" spans="10:10" outlineLevel="1" x14ac:dyDescent="0.3">
      <c r="J482" s="23">
        <f t="shared" si="13"/>
        <v>0</v>
      </c>
    </row>
    <row r="483" spans="10:10" outlineLevel="1" x14ac:dyDescent="0.3">
      <c r="J483" s="23">
        <f t="shared" si="13"/>
        <v>0</v>
      </c>
    </row>
    <row r="484" spans="10:10" outlineLevel="1" x14ac:dyDescent="0.3">
      <c r="J484" s="23">
        <f t="shared" si="13"/>
        <v>0</v>
      </c>
    </row>
    <row r="485" spans="10:10" outlineLevel="1" x14ac:dyDescent="0.3">
      <c r="J485" s="23">
        <f t="shared" si="13"/>
        <v>0</v>
      </c>
    </row>
  </sheetData>
  <pageMargins left="0.39305555555555555" right="0.39305555555555555" top="0.74791666666666667" bottom="0.74791666666666667" header="0.51111111111111107" footer="0.51111111111111107"/>
  <pageSetup paperSize="9" orientation="portrait" horizontalDpi="30066" verticalDpi="26478"/>
  <headerFooter alignWithMargins="0"/>
  <rowBreaks count="5" manualBreakCount="5">
    <brk id="173" max="16383" man="1"/>
    <brk id="237" max="16383" man="1"/>
    <brk id="278" max="16383" man="1"/>
    <brk id="356" max="16383" man="1"/>
    <brk id="4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U262"/>
  <sheetViews>
    <sheetView topLeftCell="A64" zoomScale="115" workbookViewId="0">
      <selection activeCell="R99" sqref="R99"/>
    </sheetView>
  </sheetViews>
  <sheetFormatPr defaultColWidth="8.6640625" defaultRowHeight="14.4" outlineLevelRow="2" x14ac:dyDescent="0.3"/>
  <cols>
    <col min="1" max="1" width="8.6640625" style="11" bestFit="1" customWidth="1"/>
    <col min="2" max="2" width="9.5546875" style="11" bestFit="1" customWidth="1"/>
    <col min="3" max="3" width="8.6640625" style="28" hidden="1" customWidth="1"/>
    <col min="4" max="4" width="24.5546875" style="17" bestFit="1" customWidth="1"/>
    <col min="5" max="5" width="13" style="17" bestFit="1" customWidth="1"/>
    <col min="6" max="6" width="11.44140625" style="18" bestFit="1" customWidth="1"/>
    <col min="7" max="7" width="12.6640625" style="28" bestFit="1" customWidth="1"/>
    <col min="8" max="8" width="12.6640625" style="71" bestFit="1" customWidth="1"/>
    <col min="9" max="13" width="9.109375" style="11" hidden="1" bestFit="1" customWidth="1"/>
    <col min="14" max="14" width="11.109375" style="11" hidden="1" bestFit="1" customWidth="1"/>
    <col min="15" max="16" width="8.6640625" style="11" hidden="1" bestFit="1" customWidth="1"/>
    <col min="17" max="255" width="8.6640625" style="11" bestFit="1" customWidth="1"/>
  </cols>
  <sheetData>
    <row r="1" spans="1:15" ht="38.4" x14ac:dyDescent="0.3">
      <c r="A1" s="158" t="s">
        <v>62</v>
      </c>
    </row>
    <row r="2" spans="1:15" ht="25.8" x14ac:dyDescent="0.3">
      <c r="A2" s="126" t="s">
        <v>168</v>
      </c>
      <c r="B2" s="112"/>
      <c r="C2" s="113"/>
      <c r="D2" s="127"/>
      <c r="E2" s="127"/>
      <c r="F2" s="128"/>
      <c r="G2" s="113"/>
      <c r="H2" s="196"/>
      <c r="I2" s="4"/>
      <c r="J2" s="4"/>
      <c r="K2" s="4"/>
      <c r="L2" s="4"/>
      <c r="M2" s="1"/>
      <c r="N2" s="1"/>
      <c r="O2" s="1"/>
    </row>
    <row r="3" spans="1:15" x14ac:dyDescent="0.3">
      <c r="A3" s="110" t="s">
        <v>64</v>
      </c>
      <c r="B3" s="107" t="s">
        <v>5</v>
      </c>
      <c r="C3" s="107" t="s">
        <v>3</v>
      </c>
      <c r="D3" s="107" t="s">
        <v>65</v>
      </c>
      <c r="E3" s="107" t="s">
        <v>66</v>
      </c>
      <c r="F3" s="107" t="s">
        <v>67</v>
      </c>
      <c r="G3" s="107" t="s">
        <v>68</v>
      </c>
      <c r="H3" s="159" t="s">
        <v>69</v>
      </c>
      <c r="I3" s="129"/>
      <c r="J3" s="129"/>
      <c r="K3" s="4"/>
      <c r="L3" s="4"/>
      <c r="M3" s="1"/>
      <c r="N3" s="1"/>
      <c r="O3" s="1"/>
    </row>
    <row r="4" spans="1:15" ht="15" customHeight="1" x14ac:dyDescent="0.3">
      <c r="A4" s="176" t="s">
        <v>169</v>
      </c>
      <c r="B4" s="177"/>
      <c r="C4" s="26"/>
      <c r="D4" s="178"/>
      <c r="E4" s="178"/>
      <c r="F4" s="179"/>
      <c r="G4" s="194"/>
      <c r="H4" s="197"/>
      <c r="I4" s="4"/>
      <c r="J4" s="4"/>
      <c r="K4" s="4"/>
      <c r="L4" s="4"/>
      <c r="M4" s="1"/>
      <c r="N4"/>
      <c r="O4" s="1"/>
    </row>
    <row r="5" spans="1:15" ht="15" customHeight="1" outlineLevel="1" x14ac:dyDescent="0.3">
      <c r="A5" s="19" t="s">
        <v>170</v>
      </c>
      <c r="B5" s="20"/>
      <c r="C5" s="27"/>
      <c r="D5" s="21"/>
      <c r="E5" s="21"/>
      <c r="F5" s="22"/>
      <c r="G5" s="27"/>
      <c r="H5" s="198"/>
      <c r="I5"/>
      <c r="J5" s="4"/>
      <c r="K5" s="4"/>
      <c r="L5"/>
      <c r="M5" s="1"/>
      <c r="N5" s="1"/>
      <c r="O5" s="1"/>
    </row>
    <row r="6" spans="1:15" ht="15" customHeight="1" outlineLevel="1" x14ac:dyDescent="0.3">
      <c r="D6" s="11"/>
      <c r="E6" s="118" t="str">
        <f>IF(D6="","",VLOOKUP(D6,'Popis žene'!$C$2:$E$54,2))</f>
        <v/>
      </c>
      <c r="F6" s="124" t="str">
        <f>IF(D6="","",VLOOKUP(D6,'Popis žene'!$C$2:$E$54,3))</f>
        <v/>
      </c>
      <c r="I6" s="1"/>
      <c r="J6" s="4"/>
      <c r="K6" s="1"/>
      <c r="L6" s="1"/>
      <c r="M6" s="11" t="e">
        <f>DATEDIF(F6,H6,"Y")</f>
        <v>#VALUE!</v>
      </c>
      <c r="N6" s="1"/>
      <c r="O6" s="1"/>
    </row>
    <row r="7" spans="1:15" ht="15" customHeight="1" outlineLevel="1" x14ac:dyDescent="0.3">
      <c r="D7" s="11"/>
      <c r="E7" s="118" t="str">
        <f>IF(D7="","",VLOOKUP(D7,'Popis žene'!$C$2:$E$54,2))</f>
        <v/>
      </c>
      <c r="F7" s="124" t="str">
        <f>IF(D7="","",VLOOKUP(D7,'Popis žene'!$C$2:$E$54,3))</f>
        <v/>
      </c>
      <c r="I7" s="4"/>
      <c r="J7" s="4"/>
      <c r="K7" s="4"/>
      <c r="L7" s="1"/>
      <c r="M7" s="11" t="e">
        <f>DATEDIF(F7,H7,"Y")</f>
        <v>#VALUE!</v>
      </c>
      <c r="N7" s="1"/>
      <c r="O7" s="1"/>
    </row>
    <row r="8" spans="1:15" ht="15" customHeight="1" x14ac:dyDescent="0.3">
      <c r="A8" s="176" t="s">
        <v>171</v>
      </c>
      <c r="B8" s="177"/>
      <c r="C8" s="26"/>
      <c r="D8" s="178"/>
      <c r="E8" s="178"/>
      <c r="F8" s="179"/>
      <c r="G8" s="194"/>
      <c r="H8" s="197"/>
      <c r="I8" s="4"/>
      <c r="J8" s="4"/>
      <c r="K8" s="4"/>
      <c r="L8" s="4"/>
      <c r="M8" s="1"/>
      <c r="N8" s="9"/>
      <c r="O8" s="1"/>
    </row>
    <row r="9" spans="1:15" ht="15" customHeight="1" outlineLevel="1" x14ac:dyDescent="0.3">
      <c r="A9" s="19" t="s">
        <v>172</v>
      </c>
      <c r="B9" s="20"/>
      <c r="C9" s="27"/>
      <c r="D9" s="21"/>
      <c r="E9" s="21"/>
      <c r="F9" s="22"/>
      <c r="G9" s="27"/>
      <c r="H9" s="198"/>
      <c r="I9" s="4"/>
      <c r="J9" s="1"/>
      <c r="K9" s="4"/>
      <c r="L9" s="1"/>
      <c r="M9" s="1"/>
      <c r="N9" s="1"/>
      <c r="O9" s="1"/>
    </row>
    <row r="10" spans="1:15" ht="15" customHeight="1" outlineLevel="2" x14ac:dyDescent="0.3">
      <c r="D10" s="11"/>
      <c r="E10" s="118" t="str">
        <f>IF(D10="","",VLOOKUP(D10,'Popis žene'!$C$2:$E$54,2))</f>
        <v/>
      </c>
      <c r="F10" s="124" t="str">
        <f>IF(D10="","",VLOOKUP(D10,'Popis žene'!$C$2:$E$54,3))</f>
        <v/>
      </c>
      <c r="I10" s="4"/>
      <c r="J10" s="4"/>
      <c r="K10" s="4"/>
      <c r="L10" s="4"/>
      <c r="M10" s="11" t="e">
        <f>DATEDIF(F10,H10,"Y")</f>
        <v>#VALUE!</v>
      </c>
      <c r="N10" s="1"/>
      <c r="O10" s="1"/>
    </row>
    <row r="11" spans="1:15" ht="15" customHeight="1" outlineLevel="2" x14ac:dyDescent="0.3">
      <c r="D11" s="11"/>
      <c r="E11" s="118" t="str">
        <f>IF(D11="","",VLOOKUP(D11,'Popis žene'!$C$2:$E$54,2))</f>
        <v/>
      </c>
      <c r="F11" s="124" t="str">
        <f>IF(D11="","",VLOOKUP(D11,'Popis žene'!$C$2:$E$54,3))</f>
        <v/>
      </c>
      <c r="M11" s="11" t="e">
        <f>DATEDIF(F11,H11,"Y")</f>
        <v>#VALUE!</v>
      </c>
    </row>
    <row r="12" spans="1:15" ht="15" customHeight="1" outlineLevel="1" x14ac:dyDescent="0.3">
      <c r="A12" s="19" t="s">
        <v>173</v>
      </c>
      <c r="B12" s="20"/>
      <c r="C12" s="27"/>
      <c r="D12" s="21"/>
      <c r="E12" s="21"/>
      <c r="F12" s="22"/>
      <c r="G12" s="27"/>
      <c r="H12" s="198"/>
    </row>
    <row r="13" spans="1:15" ht="15" customHeight="1" outlineLevel="2" x14ac:dyDescent="0.3">
      <c r="D13" s="11"/>
      <c r="E13" s="118" t="str">
        <f>IF(D13="","",VLOOKUP(D13,'Popis žene'!$C$2:$E$54,2))</f>
        <v/>
      </c>
      <c r="F13" s="124" t="str">
        <f>IF(D13="","",VLOOKUP(D13,'Popis žene'!$C$2:$E$54,3))</f>
        <v/>
      </c>
      <c r="M13" s="11" t="e">
        <f>DATEDIF(F13,H13,"Y")</f>
        <v>#VALUE!</v>
      </c>
    </row>
    <row r="14" spans="1:15" ht="15" customHeight="1" outlineLevel="2" x14ac:dyDescent="0.3">
      <c r="D14" s="11"/>
      <c r="E14" s="118" t="str">
        <f>IF(D14="","",VLOOKUP(D14,'Popis žene'!$C$2:$E$54,2))</f>
        <v/>
      </c>
      <c r="F14" s="124" t="str">
        <f>IF(D14="","",VLOOKUP(D14,'Popis žene'!$C$2:$E$54,3))</f>
        <v/>
      </c>
      <c r="M14" s="11" t="e">
        <f>DATEDIF(F14,H14,"Y")</f>
        <v>#VALUE!</v>
      </c>
    </row>
    <row r="15" spans="1:15" ht="15" customHeight="1" outlineLevel="2" x14ac:dyDescent="0.3">
      <c r="D15" s="11"/>
      <c r="E15" s="118" t="str">
        <f>IF(D15="","",VLOOKUP(D15,'Popis žene'!$C$2:$E$54,2))</f>
        <v/>
      </c>
      <c r="F15" s="124" t="str">
        <f>IF(D15="","",VLOOKUP(D15,'Popis žene'!$C$2:$E$54,3))</f>
        <v/>
      </c>
      <c r="M15" s="11" t="e">
        <f>DATEDIF(F15,H15,"Y")</f>
        <v>#VALUE!</v>
      </c>
    </row>
    <row r="16" spans="1:15" ht="15" customHeight="1" outlineLevel="2" x14ac:dyDescent="0.3">
      <c r="D16" s="11"/>
      <c r="E16" s="118" t="str">
        <f>IF(D16="","",VLOOKUP(D16,'Popis žene'!$C$2:$E$54,2))</f>
        <v/>
      </c>
      <c r="F16" s="124" t="str">
        <f>IF(D16="","",VLOOKUP(D16,'Popis žene'!$C$2:$E$54,3))</f>
        <v/>
      </c>
      <c r="M16" s="11" t="e">
        <f>DATEDIF(F16,H16,"Y")</f>
        <v>#VALUE!</v>
      </c>
    </row>
    <row r="17" spans="1:13" ht="15" customHeight="1" outlineLevel="1" x14ac:dyDescent="0.3">
      <c r="A17" s="19" t="s">
        <v>174</v>
      </c>
      <c r="B17" s="20"/>
      <c r="C17" s="27"/>
      <c r="D17" s="21"/>
      <c r="E17" s="21"/>
      <c r="F17" s="22"/>
      <c r="G17" s="27"/>
      <c r="H17" s="198"/>
    </row>
    <row r="18" spans="1:13" ht="15" customHeight="1" outlineLevel="2" x14ac:dyDescent="0.3">
      <c r="B18" s="11">
        <v>9.64</v>
      </c>
      <c r="D18" s="11" t="s">
        <v>175</v>
      </c>
      <c r="E18" s="118" t="str">
        <f>IF(D18="","",VLOOKUP(D18,'Popis žene'!$C$2:$E$54,2))</f>
        <v>Maksimir</v>
      </c>
      <c r="F18" s="124">
        <f>IF(D18="","",VLOOKUP(D18,'Popis žene'!$C$2:$E$54,3))</f>
        <v>25929</v>
      </c>
      <c r="G18" s="28" t="s">
        <v>77</v>
      </c>
      <c r="H18" s="71">
        <v>43134</v>
      </c>
      <c r="M18" s="11">
        <f>DATEDIF(F18,H18,"Y")</f>
        <v>47</v>
      </c>
    </row>
    <row r="19" spans="1:13" ht="15" customHeight="1" outlineLevel="2" x14ac:dyDescent="0.3">
      <c r="B19" s="11">
        <v>10.45</v>
      </c>
      <c r="D19" s="11" t="s">
        <v>176</v>
      </c>
      <c r="E19" s="118" t="str">
        <f>IF(D19="","",VLOOKUP(D19,'Popis žene'!$C$2:$E$54,2))</f>
        <v>Zagreb-Ulix</v>
      </c>
      <c r="F19" s="124">
        <f>IF(D19="","",VLOOKUP(D19,'Popis žene'!$C$2:$E$54,3))</f>
        <v>24942</v>
      </c>
      <c r="G19" s="28" t="s">
        <v>74</v>
      </c>
      <c r="H19" s="71">
        <v>43162</v>
      </c>
      <c r="M19" s="11">
        <f>DATEDIF(F19,H19,"Y")</f>
        <v>49</v>
      </c>
    </row>
    <row r="20" spans="1:13" ht="15" customHeight="1" outlineLevel="2" x14ac:dyDescent="0.3">
      <c r="D20" s="11"/>
      <c r="E20" s="118" t="str">
        <f>IF(D20="","",VLOOKUP(D20,'Popis žene'!$C$2:$E$54,2))</f>
        <v/>
      </c>
      <c r="F20" s="124" t="str">
        <f>IF(D20="","",VLOOKUP(D20,'Popis žene'!$C$2:$E$54,3))</f>
        <v/>
      </c>
      <c r="M20" s="11" t="e">
        <f>DATEDIF(F20,H20,"Y")</f>
        <v>#VALUE!</v>
      </c>
    </row>
    <row r="21" spans="1:13" ht="15" customHeight="1" outlineLevel="2" x14ac:dyDescent="0.3">
      <c r="D21" s="11"/>
      <c r="E21" s="118" t="str">
        <f>IF(D21="","",VLOOKUP(D21,'Popis žene'!$C$2:$E$54,2))</f>
        <v/>
      </c>
      <c r="F21" s="124" t="str">
        <f>IF(D21="","",VLOOKUP(D21,'Popis žene'!$C$2:$E$54,3))</f>
        <v/>
      </c>
      <c r="M21" s="11" t="e">
        <f>DATEDIF(F21,H21,"Y")</f>
        <v>#VALUE!</v>
      </c>
    </row>
    <row r="22" spans="1:13" ht="15" customHeight="1" outlineLevel="2" x14ac:dyDescent="0.3">
      <c r="D22" s="11"/>
      <c r="E22" s="118" t="str">
        <f>IF(D22="","",VLOOKUP(D22,'Popis žene'!$C$2:$E$54,2))</f>
        <v/>
      </c>
      <c r="F22" s="124" t="str">
        <f>IF(D22="","",VLOOKUP(D22,'Popis žene'!$C$2:$E$54,3))</f>
        <v/>
      </c>
      <c r="M22" s="11" t="e">
        <f>DATEDIF(F22,H22,"Y")</f>
        <v>#VALUE!</v>
      </c>
    </row>
    <row r="23" spans="1:13" ht="15" customHeight="1" outlineLevel="1" x14ac:dyDescent="0.3">
      <c r="A23" s="19" t="s">
        <v>177</v>
      </c>
      <c r="B23" s="20"/>
      <c r="C23" s="27"/>
      <c r="D23" s="20"/>
      <c r="E23" s="20"/>
      <c r="F23" s="22"/>
      <c r="G23" s="27"/>
      <c r="H23" s="198"/>
    </row>
    <row r="24" spans="1:13" ht="15" customHeight="1" outlineLevel="2" x14ac:dyDescent="0.3">
      <c r="B24" s="11">
        <v>8.56</v>
      </c>
      <c r="D24" s="11" t="s">
        <v>178</v>
      </c>
      <c r="E24" s="118" t="str">
        <f>IF(D24="","",VLOOKUP(D24,'Popis žene'!$C$2:$E$54,2))</f>
        <v>Karlovac</v>
      </c>
      <c r="F24" s="124">
        <f>IF(D24="","",VLOOKUP(D24,'Popis žene'!$C$2:$E$54,3))</f>
        <v>24803</v>
      </c>
      <c r="G24" s="28" t="s">
        <v>77</v>
      </c>
      <c r="H24" s="71">
        <v>43134</v>
      </c>
      <c r="M24" s="11">
        <f>DATEDIF(F24,H24,"Y")</f>
        <v>50</v>
      </c>
    </row>
    <row r="25" spans="1:13" ht="15" customHeight="1" outlineLevel="2" x14ac:dyDescent="0.3">
      <c r="B25" s="11">
        <v>10.36</v>
      </c>
      <c r="D25" s="11" t="s">
        <v>179</v>
      </c>
      <c r="E25" s="118" t="str">
        <f>IF(D25="","",VLOOKUP(D25,'Popis žene'!$C$2:$E$54,2))</f>
        <v>Zagreb-Ulix</v>
      </c>
      <c r="F25" s="124">
        <f>IF(D25="","",VLOOKUP(D25,'Popis žene'!$C$2:$E$54,3))</f>
        <v>24340</v>
      </c>
      <c r="G25" s="28" t="s">
        <v>77</v>
      </c>
      <c r="H25" s="71">
        <v>43134</v>
      </c>
      <c r="M25" s="11">
        <f>DATEDIF(F25,H25,"Y")</f>
        <v>51</v>
      </c>
    </row>
    <row r="26" spans="1:13" ht="15" customHeight="1" outlineLevel="2" x14ac:dyDescent="0.3">
      <c r="D26" s="11"/>
      <c r="E26" s="118" t="str">
        <f>IF(D26="","",VLOOKUP(D26,'Popis žene'!$C$2:$E$54,2))</f>
        <v/>
      </c>
      <c r="F26" s="124" t="str">
        <f>IF(D26="","",VLOOKUP(D26,'Popis žene'!$C$2:$E$54,3))</f>
        <v/>
      </c>
      <c r="M26" s="11" t="e">
        <f>DATEDIF(F26,H26,"Y")</f>
        <v>#VALUE!</v>
      </c>
    </row>
    <row r="27" spans="1:13" ht="15" customHeight="1" outlineLevel="1" x14ac:dyDescent="0.3">
      <c r="A27" s="19" t="s">
        <v>180</v>
      </c>
      <c r="B27" s="20"/>
      <c r="C27" s="27"/>
      <c r="D27" s="21"/>
      <c r="E27" s="21"/>
      <c r="F27" s="22"/>
      <c r="G27" s="27"/>
      <c r="H27" s="198"/>
    </row>
    <row r="28" spans="1:13" ht="15" customHeight="1" outlineLevel="2" x14ac:dyDescent="0.3">
      <c r="D28" s="11"/>
      <c r="E28" s="118" t="str">
        <f>IF(D28="","",VLOOKUP(D28,'Popis žene'!$C$2:$E$54,2))</f>
        <v/>
      </c>
      <c r="F28" s="124" t="str">
        <f>IF(D28="","",VLOOKUP(D28,'Popis žene'!$C$2:$E$54,3))</f>
        <v/>
      </c>
      <c r="M28" s="11" t="e">
        <f>DATEDIF(F28,H28,"Y")</f>
        <v>#VALUE!</v>
      </c>
    </row>
    <row r="29" spans="1:13" ht="15" customHeight="1" outlineLevel="2" x14ac:dyDescent="0.3">
      <c r="D29" s="11"/>
      <c r="E29" s="118" t="str">
        <f>IF(D29="","",VLOOKUP(D29,'Popis žene'!$C$2:$E$54,2))</f>
        <v/>
      </c>
      <c r="F29" s="124" t="str">
        <f>IF(D29="","",VLOOKUP(D29,'Popis žene'!$C$2:$E$54,3))</f>
        <v/>
      </c>
    </row>
    <row r="30" spans="1:13" ht="15" customHeight="1" outlineLevel="1" x14ac:dyDescent="0.3">
      <c r="A30" s="19" t="s">
        <v>181</v>
      </c>
      <c r="B30" s="20"/>
      <c r="C30" s="27"/>
      <c r="D30" s="21"/>
      <c r="E30" s="21"/>
      <c r="F30" s="22"/>
      <c r="G30" s="27"/>
      <c r="H30" s="198"/>
    </row>
    <row r="31" spans="1:13" ht="15" customHeight="1" outlineLevel="2" x14ac:dyDescent="0.3">
      <c r="B31" s="11">
        <v>9.8699999999999992</v>
      </c>
      <c r="D31" s="11" t="s">
        <v>182</v>
      </c>
      <c r="E31" s="118" t="str">
        <f>IF(D31="","",VLOOKUP(D31,'Popis žene'!$C$2:$E$54,2))</f>
        <v>Olympionik</v>
      </c>
      <c r="F31" s="124">
        <f>IF(D31="","",VLOOKUP(D31,'Popis žene'!$C$2:$E$54,3))</f>
        <v>20663</v>
      </c>
      <c r="G31" s="28" t="s">
        <v>83</v>
      </c>
      <c r="H31" s="71">
        <v>43169</v>
      </c>
      <c r="M31" s="11">
        <f>DATEDIF(F31,H31,"Y")</f>
        <v>61</v>
      </c>
    </row>
    <row r="32" spans="1:13" ht="15" customHeight="1" outlineLevel="2" x14ac:dyDescent="0.3">
      <c r="B32" s="11">
        <v>12.03</v>
      </c>
      <c r="D32" s="11" t="s">
        <v>183</v>
      </c>
      <c r="E32" s="118" t="str">
        <f>IF(D32="","",VLOOKUP(D32,'Popis žene'!$C$2:$E$54,2))</f>
        <v>Maksimir</v>
      </c>
      <c r="F32" s="124">
        <f>IF(D32="","",VLOOKUP(D32,'Popis žene'!$C$2:$E$54,3))</f>
        <v>20891</v>
      </c>
      <c r="G32" s="28" t="s">
        <v>83</v>
      </c>
      <c r="H32" s="71">
        <v>43169</v>
      </c>
      <c r="M32" s="11">
        <f>DATEDIF(F32,H32,"Y")</f>
        <v>60</v>
      </c>
    </row>
    <row r="33" spans="1:15" ht="15" customHeight="1" outlineLevel="1" x14ac:dyDescent="0.3">
      <c r="A33" s="19" t="s">
        <v>184</v>
      </c>
      <c r="B33" s="20"/>
      <c r="C33" s="27"/>
      <c r="D33" s="21"/>
      <c r="E33" s="21"/>
      <c r="F33" s="22"/>
      <c r="G33" s="27"/>
      <c r="H33" s="198"/>
    </row>
    <row r="34" spans="1:15" ht="15" customHeight="1" outlineLevel="1" x14ac:dyDescent="0.3">
      <c r="D34" s="11"/>
      <c r="E34" s="118" t="str">
        <f>IF(D34="","",VLOOKUP(D34,'Popis žene'!$C$2:$E$54,2))</f>
        <v/>
      </c>
      <c r="F34" s="124" t="str">
        <f>IF(D34="","",VLOOKUP(D34,'Popis žene'!$C$2:$E$54,3))</f>
        <v/>
      </c>
      <c r="M34" s="11" t="e">
        <f>DATEDIF(F34,H34,"Y")</f>
        <v>#VALUE!</v>
      </c>
    </row>
    <row r="35" spans="1:15" ht="15" customHeight="1" outlineLevel="1" x14ac:dyDescent="0.3">
      <c r="D35" s="11"/>
      <c r="E35" s="118"/>
      <c r="F35" s="124"/>
    </row>
    <row r="36" spans="1:15" ht="15" customHeight="1" x14ac:dyDescent="0.3">
      <c r="A36" s="176" t="s">
        <v>185</v>
      </c>
      <c r="B36" s="177"/>
      <c r="C36" s="26"/>
      <c r="D36" s="178"/>
      <c r="E36" s="178"/>
      <c r="F36" s="179"/>
      <c r="G36" s="194"/>
      <c r="H36" s="197"/>
      <c r="I36" s="4"/>
      <c r="J36" s="4"/>
      <c r="K36" s="4"/>
      <c r="L36" s="4"/>
      <c r="M36" s="1"/>
      <c r="N36" s="9"/>
      <c r="O36" s="1"/>
    </row>
    <row r="37" spans="1:15" ht="15" customHeight="1" outlineLevel="1" x14ac:dyDescent="0.3">
      <c r="A37" s="19" t="s">
        <v>172</v>
      </c>
      <c r="B37" s="20"/>
      <c r="C37" s="27"/>
      <c r="D37" s="21"/>
      <c r="E37" s="21"/>
      <c r="F37" s="22"/>
      <c r="G37" s="27"/>
      <c r="H37" s="198"/>
      <c r="I37" s="4"/>
      <c r="J37" s="1"/>
      <c r="K37" s="4"/>
      <c r="L37" s="1"/>
      <c r="M37" s="1"/>
      <c r="N37" s="1"/>
      <c r="O37" s="1"/>
    </row>
    <row r="38" spans="1:15" ht="15" customHeight="1" outlineLevel="2" x14ac:dyDescent="0.3">
      <c r="D38" s="11"/>
      <c r="E38" s="118" t="str">
        <f>IF(D38="","",VLOOKUP(D38,'Popis žene'!$C$2:$E$54,2))</f>
        <v/>
      </c>
      <c r="F38" s="124" t="str">
        <f>IF(D38="","",VLOOKUP(D38,'Popis žene'!$C$2:$E$54,3))</f>
        <v/>
      </c>
      <c r="I38" s="4"/>
      <c r="J38" s="4"/>
      <c r="K38" s="4"/>
      <c r="L38" s="4"/>
      <c r="M38" s="11" t="e">
        <f>DATEDIF(F38,H38,"Y")</f>
        <v>#VALUE!</v>
      </c>
      <c r="N38" s="1"/>
      <c r="O38" s="1"/>
    </row>
    <row r="39" spans="1:15" ht="15" customHeight="1" outlineLevel="2" x14ac:dyDescent="0.3">
      <c r="D39" s="11"/>
      <c r="E39" s="118" t="str">
        <f>IF(D39="","",VLOOKUP(D39,'Popis žene'!$C$2:$E$54,2))</f>
        <v/>
      </c>
      <c r="F39" s="124" t="str">
        <f>IF(D39="","",VLOOKUP(D39,'Popis žene'!$C$2:$E$54,3))</f>
        <v/>
      </c>
      <c r="M39" s="11" t="e">
        <f>DATEDIF(F39,H39,"Y")</f>
        <v>#VALUE!</v>
      </c>
    </row>
    <row r="40" spans="1:15" ht="15" customHeight="1" outlineLevel="1" x14ac:dyDescent="0.3">
      <c r="A40" s="19" t="s">
        <v>173</v>
      </c>
      <c r="B40" s="20"/>
      <c r="C40" s="27"/>
      <c r="D40" s="21"/>
      <c r="E40" s="21"/>
      <c r="F40" s="22"/>
      <c r="G40" s="27"/>
      <c r="H40" s="198"/>
    </row>
    <row r="41" spans="1:15" ht="15" customHeight="1" outlineLevel="2" x14ac:dyDescent="0.3">
      <c r="D41" s="11"/>
      <c r="E41" s="118" t="str">
        <f>IF(D41="","",VLOOKUP(D41,'Popis žene'!$C$2:$E$54,2))</f>
        <v/>
      </c>
      <c r="F41" s="124" t="str">
        <f>IF(D41="","",VLOOKUP(D41,'Popis žene'!$C$2:$E$54,3))</f>
        <v/>
      </c>
      <c r="M41" s="11" t="e">
        <f>DATEDIF(F41,H41,"Y")</f>
        <v>#VALUE!</v>
      </c>
    </row>
    <row r="42" spans="1:15" ht="15" customHeight="1" outlineLevel="2" x14ac:dyDescent="0.3">
      <c r="D42" s="11"/>
      <c r="E42" s="118" t="str">
        <f>IF(D42="","",VLOOKUP(D42,'Popis žene'!$C$2:$E$54,2))</f>
        <v/>
      </c>
      <c r="F42" s="124" t="str">
        <f>IF(D42="","",VLOOKUP(D42,'Popis žene'!$C$2:$E$54,3))</f>
        <v/>
      </c>
      <c r="M42" s="11" t="e">
        <f>DATEDIF(F42,H42,"Y")</f>
        <v>#VALUE!</v>
      </c>
    </row>
    <row r="43" spans="1:15" ht="15" customHeight="1" outlineLevel="2" x14ac:dyDescent="0.3">
      <c r="D43" s="11"/>
      <c r="E43" s="118" t="str">
        <f>IF(D43="","",VLOOKUP(D43,'Popis žene'!$C$2:$E$54,2))</f>
        <v/>
      </c>
      <c r="F43" s="124" t="str">
        <f>IF(D43="","",VLOOKUP(D43,'Popis žene'!$C$2:$E$54,3))</f>
        <v/>
      </c>
      <c r="M43" s="11" t="e">
        <f>DATEDIF(F43,H43,"Y")</f>
        <v>#VALUE!</v>
      </c>
    </row>
    <row r="44" spans="1:15" ht="15" customHeight="1" outlineLevel="2" x14ac:dyDescent="0.3">
      <c r="D44" s="11"/>
      <c r="E44" s="118" t="str">
        <f>IF(D44="","",VLOOKUP(D44,'Popis žene'!$C$2:$E$54,2))</f>
        <v/>
      </c>
      <c r="F44" s="124" t="str">
        <f>IF(D44="","",VLOOKUP(D44,'Popis žene'!$C$2:$E$54,3))</f>
        <v/>
      </c>
      <c r="M44" s="11" t="e">
        <f>DATEDIF(F44,H44,"Y")</f>
        <v>#VALUE!</v>
      </c>
    </row>
    <row r="45" spans="1:15" ht="15" customHeight="1" outlineLevel="1" x14ac:dyDescent="0.3">
      <c r="A45" s="19" t="s">
        <v>174</v>
      </c>
      <c r="B45" s="20"/>
      <c r="C45" s="27"/>
      <c r="D45" s="21"/>
      <c r="E45" s="21"/>
      <c r="F45" s="22"/>
      <c r="G45" s="27"/>
      <c r="H45" s="198"/>
    </row>
    <row r="46" spans="1:15" ht="15" customHeight="1" outlineLevel="2" x14ac:dyDescent="0.3">
      <c r="B46" s="11">
        <v>37.57</v>
      </c>
      <c r="D46" s="11" t="s">
        <v>176</v>
      </c>
      <c r="E46" s="118" t="str">
        <f>IF(D46="","",VLOOKUP(D46,'Popis žene'!$C$2:$E$54,2))</f>
        <v>Zagreb-Ulix</v>
      </c>
      <c r="F46" s="124">
        <f>IF(D46="","",VLOOKUP(D46,'Popis žene'!$C$2:$E$54,3))</f>
        <v>24942</v>
      </c>
      <c r="G46" s="28" t="s">
        <v>83</v>
      </c>
      <c r="H46" s="71">
        <v>43170</v>
      </c>
      <c r="M46" s="11">
        <f>DATEDIF(F46,H46,"Y")</f>
        <v>49</v>
      </c>
    </row>
    <row r="47" spans="1:15" ht="15" customHeight="1" outlineLevel="2" x14ac:dyDescent="0.3">
      <c r="D47" s="11"/>
      <c r="E47" s="118" t="str">
        <f>IF(D47="","",VLOOKUP(D47,'Popis žene'!$C$2:$E$54,2))</f>
        <v/>
      </c>
      <c r="F47" s="124" t="str">
        <f>IF(D47="","",VLOOKUP(D47,'Popis žene'!$C$2:$E$54,3))</f>
        <v/>
      </c>
      <c r="M47" s="11" t="e">
        <f>DATEDIF(F47,H47,"Y")</f>
        <v>#VALUE!</v>
      </c>
    </row>
    <row r="48" spans="1:15" ht="15" customHeight="1" outlineLevel="2" x14ac:dyDescent="0.3">
      <c r="D48" s="11"/>
      <c r="E48" s="118" t="str">
        <f>IF(D48="","",VLOOKUP(D48,'Popis žene'!$C$2:$E$54,2))</f>
        <v/>
      </c>
      <c r="F48" s="124" t="str">
        <f>IF(D48="","",VLOOKUP(D48,'Popis žene'!$C$2:$E$54,3))</f>
        <v/>
      </c>
      <c r="M48" s="11" t="e">
        <f>DATEDIF(F48,H48,"Y")</f>
        <v>#VALUE!</v>
      </c>
    </row>
    <row r="49" spans="1:13" ht="15" customHeight="1" outlineLevel="2" x14ac:dyDescent="0.3">
      <c r="D49" s="11"/>
      <c r="E49" s="118" t="str">
        <f>IF(D49="","",VLOOKUP(D49,'Popis žene'!$C$2:$E$54,2))</f>
        <v/>
      </c>
      <c r="F49" s="124" t="str">
        <f>IF(D49="","",VLOOKUP(D49,'Popis žene'!$C$2:$E$54,3))</f>
        <v/>
      </c>
      <c r="M49" s="11" t="e">
        <f>DATEDIF(F49,H49,"Y")</f>
        <v>#VALUE!</v>
      </c>
    </row>
    <row r="50" spans="1:13" ht="15" customHeight="1" outlineLevel="2" x14ac:dyDescent="0.3">
      <c r="D50" s="11"/>
      <c r="E50" s="118" t="str">
        <f>IF(D50="","",VLOOKUP(D50,'Popis žene'!$C$2:$E$54,2))</f>
        <v/>
      </c>
      <c r="F50" s="124" t="str">
        <f>IF(D50="","",VLOOKUP(D50,'Popis žene'!$C$2:$E$54,3))</f>
        <v/>
      </c>
      <c r="M50" s="11" t="e">
        <f>DATEDIF(F50,H50,"Y")</f>
        <v>#VALUE!</v>
      </c>
    </row>
    <row r="51" spans="1:13" ht="15" customHeight="1" outlineLevel="1" x14ac:dyDescent="0.3">
      <c r="A51" s="19" t="s">
        <v>177</v>
      </c>
      <c r="B51" s="20"/>
      <c r="C51" s="27"/>
      <c r="D51" s="20"/>
      <c r="E51" s="20"/>
      <c r="F51" s="22"/>
      <c r="G51" s="27"/>
      <c r="H51" s="198"/>
    </row>
    <row r="52" spans="1:13" ht="15" customHeight="1" outlineLevel="2" x14ac:dyDescent="0.3">
      <c r="B52" s="11">
        <v>28.17</v>
      </c>
      <c r="D52" s="11" t="s">
        <v>178</v>
      </c>
      <c r="E52" s="118" t="str">
        <f>IF(D52="","",VLOOKUP(D52,'Popis žene'!$C$2:$E$54,2))</f>
        <v>Karlovac</v>
      </c>
      <c r="F52" s="124">
        <f>IF(D52="","",VLOOKUP(D52,'Popis žene'!$C$2:$E$54,3))</f>
        <v>24803</v>
      </c>
      <c r="G52" s="28" t="s">
        <v>80</v>
      </c>
      <c r="H52" s="71">
        <v>43159</v>
      </c>
      <c r="M52" s="11">
        <f>DATEDIF(F52,H52,"Y")</f>
        <v>50</v>
      </c>
    </row>
    <row r="53" spans="1:13" ht="15" customHeight="1" outlineLevel="2" x14ac:dyDescent="0.3">
      <c r="D53" s="11"/>
      <c r="E53" s="118" t="str">
        <f>IF(D53="","",VLOOKUP(D53,'Popis žene'!$C$2:$E$54,2))</f>
        <v/>
      </c>
      <c r="F53" s="124" t="str">
        <f>IF(D53="","",VLOOKUP(D53,'Popis žene'!$C$2:$E$54,3))</f>
        <v/>
      </c>
      <c r="M53" s="11" t="e">
        <f>DATEDIF(F53,H53,"Y")</f>
        <v>#VALUE!</v>
      </c>
    </row>
    <row r="54" spans="1:13" ht="15" customHeight="1" outlineLevel="2" x14ac:dyDescent="0.3">
      <c r="D54" s="11"/>
      <c r="E54" s="118" t="str">
        <f>IF(D54="","",VLOOKUP(D54,'Popis žene'!$C$2:$E$54,2))</f>
        <v/>
      </c>
      <c r="F54" s="124" t="str">
        <f>IF(D54="","",VLOOKUP(D54,'Popis žene'!$C$2:$E$54,3))</f>
        <v/>
      </c>
      <c r="M54" s="11" t="e">
        <f>DATEDIF(F54,H54,"Y")</f>
        <v>#VALUE!</v>
      </c>
    </row>
    <row r="55" spans="1:13" ht="15" customHeight="1" outlineLevel="1" x14ac:dyDescent="0.3">
      <c r="A55" s="19" t="s">
        <v>180</v>
      </c>
      <c r="B55" s="20"/>
      <c r="C55" s="27"/>
      <c r="D55" s="21"/>
      <c r="E55" s="21"/>
      <c r="F55" s="22"/>
      <c r="G55" s="27"/>
      <c r="H55" s="198"/>
    </row>
    <row r="56" spans="1:13" ht="15" customHeight="1" outlineLevel="2" x14ac:dyDescent="0.3">
      <c r="D56" s="11"/>
      <c r="E56" s="118" t="str">
        <f>IF(D56="","",VLOOKUP(D56,'Popis žene'!$C$2:$E$54,2))</f>
        <v/>
      </c>
      <c r="F56" s="124" t="str">
        <f>IF(D56="","",VLOOKUP(D56,'Popis žene'!$C$2:$E$54,3))</f>
        <v/>
      </c>
      <c r="M56" s="11" t="e">
        <f>DATEDIF(F56,H56,"Y")</f>
        <v>#VALUE!</v>
      </c>
    </row>
    <row r="57" spans="1:13" ht="15" customHeight="1" outlineLevel="2" x14ac:dyDescent="0.3">
      <c r="D57" s="11"/>
      <c r="E57" s="118" t="str">
        <f>IF(D57="","",VLOOKUP(D57,'Popis žene'!$C$2:$E$54,2))</f>
        <v/>
      </c>
      <c r="F57" s="124" t="str">
        <f>IF(D57="","",VLOOKUP(D57,'Popis žene'!$C$2:$E$54,3))</f>
        <v/>
      </c>
    </row>
    <row r="58" spans="1:13" ht="15" customHeight="1" outlineLevel="1" x14ac:dyDescent="0.3">
      <c r="A58" s="19" t="s">
        <v>181</v>
      </c>
      <c r="B58" s="20"/>
      <c r="C58" s="27"/>
      <c r="D58" s="21"/>
      <c r="E58" s="21"/>
      <c r="F58" s="22"/>
      <c r="G58" s="27"/>
      <c r="H58" s="198"/>
    </row>
    <row r="59" spans="1:13" ht="15" customHeight="1" outlineLevel="2" x14ac:dyDescent="0.3">
      <c r="B59" s="11">
        <v>33.97</v>
      </c>
      <c r="D59" s="11" t="s">
        <v>182</v>
      </c>
      <c r="E59" s="118" t="str">
        <f>IF(D59="","",VLOOKUP(D59,'Popis žene'!$C$2:$E$54,2))</f>
        <v>Olympionik</v>
      </c>
      <c r="F59" s="124">
        <f>IF(D59="","",VLOOKUP(D59,'Popis žene'!$C$2:$E$54,3))</f>
        <v>20663</v>
      </c>
      <c r="G59" s="28" t="s">
        <v>83</v>
      </c>
      <c r="H59" s="71">
        <v>43170</v>
      </c>
      <c r="M59" s="11">
        <f>DATEDIF(F59,H59,"Y")</f>
        <v>61</v>
      </c>
    </row>
    <row r="60" spans="1:13" ht="15" customHeight="1" outlineLevel="2" x14ac:dyDescent="0.3">
      <c r="B60" s="11">
        <v>44.27</v>
      </c>
      <c r="D60" s="11" t="s">
        <v>183</v>
      </c>
      <c r="E60" s="118" t="str">
        <f>IF(D60="","",VLOOKUP(D60,'Popis žene'!$C$2:$E$54,2))</f>
        <v>Maksimir</v>
      </c>
      <c r="F60" s="124">
        <f>IF(D60="","",VLOOKUP(D60,'Popis žene'!$C$2:$E$54,3))</f>
        <v>20891</v>
      </c>
      <c r="G60" s="28" t="s">
        <v>83</v>
      </c>
      <c r="H60" s="71">
        <v>43170</v>
      </c>
      <c r="M60" s="11">
        <f>DATEDIF(F60,H60,"Y")</f>
        <v>60</v>
      </c>
    </row>
    <row r="61" spans="1:13" ht="15" customHeight="1" outlineLevel="1" x14ac:dyDescent="0.3">
      <c r="A61" s="19" t="s">
        <v>184</v>
      </c>
      <c r="B61" s="20"/>
      <c r="C61" s="27"/>
      <c r="D61" s="21"/>
      <c r="E61" s="21"/>
      <c r="F61" s="22"/>
      <c r="G61" s="27"/>
      <c r="H61" s="198"/>
    </row>
    <row r="62" spans="1:13" ht="15" customHeight="1" outlineLevel="1" x14ac:dyDescent="0.3">
      <c r="D62" s="11"/>
      <c r="E62" s="118" t="str">
        <f>IF(D62="","",VLOOKUP(D62,'Popis žene'!$C$2:$E$54,2))</f>
        <v/>
      </c>
      <c r="F62" s="124" t="str">
        <f>IF(D62="","",VLOOKUP(D62,'Popis žene'!$C$2:$E$54,3))</f>
        <v/>
      </c>
      <c r="M62" s="11" t="e">
        <f>DATEDIF(F62,H62,"Y")</f>
        <v>#VALUE!</v>
      </c>
    </row>
    <row r="63" spans="1:13" ht="15" customHeight="1" outlineLevel="1" x14ac:dyDescent="0.3">
      <c r="D63" s="11"/>
      <c r="E63" s="118"/>
      <c r="F63" s="124"/>
    </row>
    <row r="64" spans="1:13" ht="15" customHeight="1" outlineLevel="1" x14ac:dyDescent="0.3">
      <c r="A64" s="176" t="s">
        <v>186</v>
      </c>
      <c r="B64" s="177"/>
      <c r="C64" s="178"/>
      <c r="D64" s="178"/>
      <c r="E64" s="178"/>
      <c r="F64" s="179"/>
      <c r="G64" s="194"/>
      <c r="H64" s="197"/>
    </row>
    <row r="65" spans="1:15" ht="15" customHeight="1" outlineLevel="1" x14ac:dyDescent="0.3">
      <c r="A65" s="19" t="s">
        <v>174</v>
      </c>
      <c r="B65" s="20"/>
      <c r="C65" s="27"/>
      <c r="D65" s="21"/>
      <c r="E65" s="21"/>
      <c r="F65" s="22"/>
      <c r="G65" s="27"/>
      <c r="H65" s="198"/>
    </row>
    <row r="66" spans="1:15" ht="15" customHeight="1" outlineLevel="1" x14ac:dyDescent="0.3">
      <c r="B66" s="183">
        <v>8.1597222222222227E-4</v>
      </c>
      <c r="D66" s="218" t="s">
        <v>450</v>
      </c>
      <c r="E66" s="118" t="str">
        <f>IF(D66="","",VLOOKUP(D66,'Popis žene'!$C$2:$E$54,2))</f>
        <v>Kvarner</v>
      </c>
      <c r="F66" s="124">
        <f>IF(D66="","",VLOOKUP(D66,'Popis žene'!$C$2:$E$54,3))</f>
        <v>25321</v>
      </c>
      <c r="G66" s="219" t="s">
        <v>451</v>
      </c>
      <c r="H66" s="71">
        <v>43180</v>
      </c>
    </row>
    <row r="67" spans="1:15" ht="15" customHeight="1" outlineLevel="1" x14ac:dyDescent="0.3">
      <c r="D67" s="11"/>
      <c r="E67" s="118" t="str">
        <f>IF(D67="","",VLOOKUP(D67,'Popis žene'!$C$2:$E$54,2))</f>
        <v/>
      </c>
      <c r="F67" s="124" t="str">
        <f>IF(D67="","",VLOOKUP(D67,'Popis žene'!$C$2:$E$54,3))</f>
        <v/>
      </c>
    </row>
    <row r="68" spans="1:15" ht="15" customHeight="1" outlineLevel="1" x14ac:dyDescent="0.3">
      <c r="A68" s="19" t="s">
        <v>181</v>
      </c>
      <c r="B68" s="20"/>
      <c r="C68" s="27"/>
      <c r="D68" s="21"/>
      <c r="E68" s="21"/>
      <c r="F68" s="22"/>
      <c r="G68" s="27"/>
      <c r="H68" s="198"/>
    </row>
    <row r="69" spans="1:15" ht="15" customHeight="1" outlineLevel="1" x14ac:dyDescent="0.3">
      <c r="B69" s="200">
        <v>1.3190972222222222E-3</v>
      </c>
      <c r="D69" s="11" t="s">
        <v>183</v>
      </c>
      <c r="E69" s="118" t="str">
        <f>IF(D69="","",VLOOKUP(D69,'Popis žene'!$C$2:$E$54,2))</f>
        <v>Maksimir</v>
      </c>
      <c r="F69" s="124">
        <f>IF(D69="","",VLOOKUP(D69,'Popis žene'!$C$2:$E$54,3))</f>
        <v>20891</v>
      </c>
      <c r="G69" s="28" t="s">
        <v>83</v>
      </c>
      <c r="H69" s="71">
        <v>43169</v>
      </c>
    </row>
    <row r="70" spans="1:15" ht="15" customHeight="1" outlineLevel="1" x14ac:dyDescent="0.3">
      <c r="B70" s="200"/>
      <c r="D70" s="11"/>
      <c r="E70" s="118"/>
      <c r="F70" s="124"/>
    </row>
    <row r="71" spans="1:15" ht="15" customHeight="1" outlineLevel="1" x14ac:dyDescent="0.3">
      <c r="A71" s="220" t="s">
        <v>452</v>
      </c>
      <c r="B71" s="177"/>
      <c r="C71" s="178"/>
      <c r="D71" s="178"/>
      <c r="E71" s="178"/>
      <c r="F71" s="179"/>
      <c r="G71" s="194"/>
      <c r="H71" s="197"/>
    </row>
    <row r="72" spans="1:15" ht="15" customHeight="1" outlineLevel="1" x14ac:dyDescent="0.3">
      <c r="A72" s="19" t="s">
        <v>174</v>
      </c>
      <c r="B72" s="20"/>
      <c r="C72" s="27"/>
      <c r="D72" s="21"/>
      <c r="E72" s="21"/>
      <c r="F72" s="22"/>
      <c r="G72" s="27"/>
      <c r="H72" s="198"/>
    </row>
    <row r="73" spans="1:15" ht="15" customHeight="1" outlineLevel="1" x14ac:dyDescent="0.3">
      <c r="B73" s="221" t="s">
        <v>453</v>
      </c>
      <c r="D73" s="218" t="s">
        <v>450</v>
      </c>
      <c r="E73" s="118" t="str">
        <f>IF(D73="","",VLOOKUP(D73,'Popis žene'!$C$2:$E$54,2))</f>
        <v>Kvarner</v>
      </c>
      <c r="F73" s="124">
        <f>IF(D73="","",VLOOKUP(D73,'Popis žene'!$C$2:$E$54,3))</f>
        <v>25321</v>
      </c>
      <c r="G73" s="219" t="s">
        <v>451</v>
      </c>
      <c r="H73" s="71">
        <v>43182</v>
      </c>
    </row>
    <row r="74" spans="1:15" ht="15" customHeight="1" outlineLevel="1" x14ac:dyDescent="0.3">
      <c r="D74" s="11"/>
      <c r="E74" s="118" t="str">
        <f>IF(D74="","",VLOOKUP(D74,'Popis žene'!$C$2:$E$54,2))</f>
        <v/>
      </c>
      <c r="F74" s="124" t="str">
        <f>IF(D74="","",VLOOKUP(D74,'Popis žene'!$C$2:$E$54,3))</f>
        <v/>
      </c>
    </row>
    <row r="75" spans="1:15" ht="15" customHeight="1" x14ac:dyDescent="0.3">
      <c r="A75" s="176" t="s">
        <v>187</v>
      </c>
      <c r="B75" s="177"/>
      <c r="C75" s="178"/>
      <c r="D75" s="178"/>
      <c r="E75" s="178"/>
      <c r="F75" s="179"/>
      <c r="G75" s="194"/>
      <c r="H75" s="197"/>
      <c r="I75" s="4"/>
      <c r="J75" s="4"/>
      <c r="K75" s="4"/>
      <c r="L75" s="4"/>
      <c r="M75" s="1"/>
      <c r="N75" s="9"/>
      <c r="O75" s="1"/>
    </row>
    <row r="76" spans="1:15" ht="15" customHeight="1" outlineLevel="1" x14ac:dyDescent="0.3">
      <c r="A76" s="19" t="s">
        <v>172</v>
      </c>
      <c r="B76" s="20"/>
      <c r="C76" s="27"/>
      <c r="D76" s="21"/>
      <c r="E76" s="21"/>
      <c r="F76" s="22"/>
      <c r="G76" s="27"/>
      <c r="H76" s="198"/>
      <c r="I76" s="4"/>
      <c r="J76" s="1"/>
      <c r="K76" s="4"/>
      <c r="L76" s="1"/>
      <c r="M76" s="1"/>
      <c r="N76" s="1"/>
      <c r="O76" s="1"/>
    </row>
    <row r="77" spans="1:15" ht="15" customHeight="1" outlineLevel="2" x14ac:dyDescent="0.3">
      <c r="B77" s="183"/>
      <c r="D77" s="11"/>
      <c r="E77" s="118" t="str">
        <f>IF(D77="","",VLOOKUP(D77,'Popis žene'!$C$2:$E$54,2))</f>
        <v/>
      </c>
      <c r="F77" s="124" t="str">
        <f>IF(D77="","",VLOOKUP(D77,'Popis žene'!$C$2:$E$54,3))</f>
        <v/>
      </c>
      <c r="I77" s="4"/>
      <c r="J77" s="4"/>
      <c r="K77" s="4"/>
      <c r="L77" s="4"/>
      <c r="M77" s="11" t="e">
        <f>DATEDIF(F77,H77,"Y")</f>
        <v>#VALUE!</v>
      </c>
      <c r="N77" s="1"/>
      <c r="O77" s="1"/>
    </row>
    <row r="78" spans="1:15" ht="15" customHeight="1" outlineLevel="2" x14ac:dyDescent="0.3">
      <c r="B78" s="183"/>
      <c r="D78" s="11"/>
      <c r="E78" s="118" t="str">
        <f>IF(D78="","",VLOOKUP(D78,'Popis žene'!$C$2:$E$54,2))</f>
        <v/>
      </c>
      <c r="F78" s="124" t="str">
        <f>IF(D78="","",VLOOKUP(D78,'Popis žene'!$C$2:$E$54,3))</f>
        <v/>
      </c>
      <c r="M78" s="11" t="e">
        <f>DATEDIF(F78,H78,"Y")</f>
        <v>#VALUE!</v>
      </c>
    </row>
    <row r="79" spans="1:15" ht="15" customHeight="1" outlineLevel="1" x14ac:dyDescent="0.3">
      <c r="A79" s="19" t="s">
        <v>173</v>
      </c>
      <c r="B79" s="182"/>
      <c r="C79" s="27"/>
      <c r="D79" s="21"/>
      <c r="E79" s="21"/>
      <c r="F79" s="22"/>
      <c r="G79" s="27"/>
      <c r="H79" s="198"/>
    </row>
    <row r="80" spans="1:15" ht="15" customHeight="1" outlineLevel="2" x14ac:dyDescent="0.3">
      <c r="B80" s="183">
        <v>3.9550925925925925E-3</v>
      </c>
      <c r="D80" s="11" t="s">
        <v>188</v>
      </c>
      <c r="E80" s="118" t="str">
        <f>IF(D80="","",VLOOKUP(D80,'Popis žene'!$C$2:$E$54,2))</f>
        <v>Dubrovnik</v>
      </c>
      <c r="F80" s="124">
        <f>IF(D80="","",VLOOKUP(D80,'Popis žene'!$C$2:$E$54,3))</f>
        <v>28275</v>
      </c>
      <c r="G80" s="28" t="s">
        <v>80</v>
      </c>
      <c r="H80" s="71">
        <v>43159</v>
      </c>
      <c r="M80" s="11">
        <f>DATEDIF(F80,H80,"Y")</f>
        <v>40</v>
      </c>
    </row>
    <row r="81" spans="1:13" ht="15" customHeight="1" outlineLevel="2" x14ac:dyDescent="0.3">
      <c r="B81" s="183"/>
      <c r="D81" s="11"/>
      <c r="E81" s="118" t="str">
        <f>IF(D81="","",VLOOKUP(D81,'Popis žene'!$C$2:$E$54,2))</f>
        <v/>
      </c>
      <c r="F81" s="124" t="str">
        <f>IF(D81="","",VLOOKUP(D81,'Popis žene'!$C$2:$E$54,3))</f>
        <v/>
      </c>
      <c r="M81" s="11" t="e">
        <f>DATEDIF(F81,H81,"Y")</f>
        <v>#VALUE!</v>
      </c>
    </row>
    <row r="82" spans="1:13" ht="15" customHeight="1" outlineLevel="2" x14ac:dyDescent="0.3">
      <c r="B82" s="183"/>
      <c r="D82" s="11"/>
      <c r="E82" s="118" t="str">
        <f>IF(D82="","",VLOOKUP(D82,'Popis žene'!$C$2:$E$54,2))</f>
        <v/>
      </c>
      <c r="F82" s="124" t="str">
        <f>IF(D82="","",VLOOKUP(D82,'Popis žene'!$C$2:$E$54,3))</f>
        <v/>
      </c>
      <c r="M82" s="11" t="e">
        <f>DATEDIF(F82,H82,"Y")</f>
        <v>#VALUE!</v>
      </c>
    </row>
    <row r="83" spans="1:13" ht="15" customHeight="1" outlineLevel="2" x14ac:dyDescent="0.3">
      <c r="B83" s="183"/>
      <c r="D83" s="11"/>
      <c r="E83" s="118" t="str">
        <f>IF(D83="","",VLOOKUP(D83,'Popis žene'!$C$2:$E$54,2))</f>
        <v/>
      </c>
      <c r="F83" s="124" t="str">
        <f>IF(D83="","",VLOOKUP(D83,'Popis žene'!$C$2:$E$54,3))</f>
        <v/>
      </c>
      <c r="M83" s="11" t="e">
        <f>DATEDIF(F83,H83,"Y")</f>
        <v>#VALUE!</v>
      </c>
    </row>
    <row r="84" spans="1:13" ht="15" customHeight="1" outlineLevel="1" x14ac:dyDescent="0.3">
      <c r="A84" s="19" t="s">
        <v>174</v>
      </c>
      <c r="B84" s="182"/>
      <c r="C84" s="27"/>
      <c r="D84" s="21"/>
      <c r="E84" s="21"/>
      <c r="F84" s="22"/>
      <c r="G84" s="27"/>
      <c r="H84" s="198"/>
    </row>
    <row r="85" spans="1:13" ht="15" customHeight="1" outlineLevel="2" x14ac:dyDescent="0.3">
      <c r="B85" s="183"/>
      <c r="D85" s="11"/>
      <c r="E85" s="118" t="str">
        <f>IF(D85="","",VLOOKUP(D85,'Popis žene'!$C$2:$E$54,2))</f>
        <v/>
      </c>
      <c r="F85" s="124" t="str">
        <f>IF(D85="","",VLOOKUP(D85,'Popis žene'!$C$2:$E$54,3))</f>
        <v/>
      </c>
      <c r="M85" s="11" t="e">
        <f>DATEDIF(F85,H85,"Y")</f>
        <v>#VALUE!</v>
      </c>
    </row>
    <row r="86" spans="1:13" ht="15" customHeight="1" outlineLevel="2" x14ac:dyDescent="0.3">
      <c r="B86" s="183"/>
      <c r="D86" s="11"/>
      <c r="E86" s="118" t="str">
        <f>IF(D86="","",VLOOKUP(D86,'Popis žene'!$C$2:$E$54,2))</f>
        <v/>
      </c>
      <c r="F86" s="124" t="str">
        <f>IF(D86="","",VLOOKUP(D86,'Popis žene'!$C$2:$E$54,3))</f>
        <v/>
      </c>
      <c r="M86" s="11" t="e">
        <f>DATEDIF(F86,H86,"Y")</f>
        <v>#VALUE!</v>
      </c>
    </row>
    <row r="87" spans="1:13" ht="15" customHeight="1" outlineLevel="2" x14ac:dyDescent="0.3">
      <c r="B87" s="183"/>
      <c r="D87" s="11"/>
      <c r="E87" s="118" t="str">
        <f>IF(D87="","",VLOOKUP(D87,'Popis žene'!$C$2:$E$54,2))</f>
        <v/>
      </c>
      <c r="F87" s="124" t="str">
        <f>IF(D87="","",VLOOKUP(D87,'Popis žene'!$C$2:$E$54,3))</f>
        <v/>
      </c>
      <c r="M87" s="11" t="e">
        <f>DATEDIF(F87,H87,"Y")</f>
        <v>#VALUE!</v>
      </c>
    </row>
    <row r="88" spans="1:13" ht="15" customHeight="1" outlineLevel="2" x14ac:dyDescent="0.3">
      <c r="B88" s="183"/>
      <c r="D88" s="11"/>
      <c r="E88" s="118" t="str">
        <f>IF(D88="","",VLOOKUP(D88,'Popis žene'!$C$2:$E$54,2))</f>
        <v/>
      </c>
      <c r="F88" s="124" t="str">
        <f>IF(D88="","",VLOOKUP(D88,'Popis žene'!$C$2:$E$54,3))</f>
        <v/>
      </c>
      <c r="M88" s="11" t="e">
        <f>DATEDIF(F88,H88,"Y")</f>
        <v>#VALUE!</v>
      </c>
    </row>
    <row r="89" spans="1:13" ht="15" customHeight="1" outlineLevel="2" x14ac:dyDescent="0.3">
      <c r="B89" s="183"/>
      <c r="D89" s="11"/>
      <c r="E89" s="118" t="str">
        <f>IF(D89="","",VLOOKUP(D89,'Popis žene'!$C$2:$E$54,2))</f>
        <v/>
      </c>
      <c r="F89" s="124" t="str">
        <f>IF(D89="","",VLOOKUP(D89,'Popis žene'!$C$2:$E$54,3))</f>
        <v/>
      </c>
      <c r="M89" s="11" t="e">
        <f>DATEDIF(F89,H89,"Y")</f>
        <v>#VALUE!</v>
      </c>
    </row>
    <row r="90" spans="1:13" ht="15" customHeight="1" outlineLevel="1" x14ac:dyDescent="0.3">
      <c r="A90" s="19" t="s">
        <v>177</v>
      </c>
      <c r="B90" s="182"/>
      <c r="C90" s="27"/>
      <c r="D90" s="20"/>
      <c r="E90" s="20"/>
      <c r="F90" s="22"/>
      <c r="G90" s="27"/>
      <c r="H90" s="198"/>
    </row>
    <row r="91" spans="1:13" ht="15" customHeight="1" outlineLevel="2" x14ac:dyDescent="0.3">
      <c r="B91" s="183"/>
      <c r="D91" s="11"/>
      <c r="E91" s="118" t="str">
        <f>IF(D91="","",VLOOKUP(D91,'Popis žene'!$C$2:$E$54,2))</f>
        <v/>
      </c>
      <c r="F91" s="124" t="str">
        <f>IF(D91="","",VLOOKUP(D91,'Popis žene'!$C$2:$E$54,3))</f>
        <v/>
      </c>
      <c r="M91" s="11" t="e">
        <f>DATEDIF(F91,H91,"Y")</f>
        <v>#VALUE!</v>
      </c>
    </row>
    <row r="92" spans="1:13" ht="15" customHeight="1" outlineLevel="2" x14ac:dyDescent="0.3">
      <c r="B92" s="183"/>
      <c r="D92" s="11"/>
      <c r="E92" s="118" t="str">
        <f>IF(D92="","",VLOOKUP(D92,'Popis žene'!$C$2:$E$54,2))</f>
        <v/>
      </c>
      <c r="F92" s="124" t="str">
        <f>IF(D92="","",VLOOKUP(D92,'Popis žene'!$C$2:$E$54,3))</f>
        <v/>
      </c>
      <c r="M92" s="11" t="e">
        <f>DATEDIF(F92,H92,"Y")</f>
        <v>#VALUE!</v>
      </c>
    </row>
    <row r="93" spans="1:13" ht="15" customHeight="1" outlineLevel="2" x14ac:dyDescent="0.3">
      <c r="B93" s="183"/>
      <c r="D93" s="11"/>
      <c r="E93" s="118" t="str">
        <f>IF(D93="","",VLOOKUP(D93,'Popis žene'!$C$2:$E$54,2))</f>
        <v/>
      </c>
      <c r="F93" s="124" t="str">
        <f>IF(D93="","",VLOOKUP(D93,'Popis žene'!$C$2:$E$54,3))</f>
        <v/>
      </c>
      <c r="M93" s="11" t="e">
        <f>DATEDIF(F93,H93,"Y")</f>
        <v>#VALUE!</v>
      </c>
    </row>
    <row r="94" spans="1:13" ht="15" customHeight="1" outlineLevel="1" x14ac:dyDescent="0.3">
      <c r="A94" s="19" t="s">
        <v>180</v>
      </c>
      <c r="B94" s="182"/>
      <c r="C94" s="27"/>
      <c r="D94" s="21"/>
      <c r="E94" s="21"/>
      <c r="F94" s="22"/>
      <c r="G94" s="27"/>
      <c r="H94" s="198"/>
    </row>
    <row r="95" spans="1:13" ht="15" customHeight="1" outlineLevel="2" x14ac:dyDescent="0.3">
      <c r="B95" s="183"/>
      <c r="D95" s="11"/>
      <c r="E95" s="118" t="str">
        <f>IF(D95="","",VLOOKUP(D95,'Popis žene'!$C$2:$E$54,2))</f>
        <v/>
      </c>
      <c r="F95" s="124" t="str">
        <f>IF(D95="","",VLOOKUP(D95,'Popis žene'!$C$2:$E$54,3))</f>
        <v/>
      </c>
      <c r="M95" s="11" t="e">
        <f>DATEDIF(F95,H95,"Y")</f>
        <v>#VALUE!</v>
      </c>
    </row>
    <row r="96" spans="1:13" ht="15" customHeight="1" outlineLevel="2" x14ac:dyDescent="0.3">
      <c r="B96" s="183"/>
      <c r="D96" s="11"/>
      <c r="E96" s="118" t="str">
        <f>IF(D96="","",VLOOKUP(D96,'Popis žene'!$C$2:$E$54,2))</f>
        <v/>
      </c>
      <c r="F96" s="124" t="str">
        <f>IF(D96="","",VLOOKUP(D96,'Popis žene'!$C$2:$E$54,3))</f>
        <v/>
      </c>
    </row>
    <row r="97" spans="1:13" ht="15" customHeight="1" outlineLevel="1" x14ac:dyDescent="0.3">
      <c r="A97" s="19" t="s">
        <v>181</v>
      </c>
      <c r="B97" s="182"/>
      <c r="C97" s="27"/>
      <c r="D97" s="21"/>
      <c r="E97" s="21"/>
      <c r="F97" s="22"/>
      <c r="G97" s="27"/>
      <c r="H97" s="198"/>
    </row>
    <row r="98" spans="1:13" ht="15" customHeight="1" outlineLevel="2" x14ac:dyDescent="0.3">
      <c r="B98" s="183"/>
      <c r="D98" s="11"/>
      <c r="E98" s="118" t="str">
        <f>IF(D98="","",VLOOKUP(D98,'Popis žene'!$C$2:$E$54,2))</f>
        <v/>
      </c>
      <c r="F98" s="124" t="str">
        <f>IF(D98="","",VLOOKUP(D98,'Popis žene'!$C$2:$E$54,3))</f>
        <v/>
      </c>
      <c r="M98" s="11" t="e">
        <f>DATEDIF(F98,H98,"Y")</f>
        <v>#VALUE!</v>
      </c>
    </row>
    <row r="99" spans="1:13" ht="15" customHeight="1" outlineLevel="2" x14ac:dyDescent="0.3">
      <c r="B99" s="183"/>
      <c r="D99" s="11"/>
      <c r="E99" s="118" t="str">
        <f>IF(D99="","",VLOOKUP(D99,'Popis žene'!$C$2:$E$54,2))</f>
        <v/>
      </c>
      <c r="F99" s="124" t="str">
        <f>IF(D99="","",VLOOKUP(D99,'Popis žene'!$C$2:$E$54,3))</f>
        <v/>
      </c>
      <c r="M99" s="11" t="e">
        <f>DATEDIF(F99,H99,"Y")</f>
        <v>#VALUE!</v>
      </c>
    </row>
    <row r="100" spans="1:13" ht="15" customHeight="1" outlineLevel="1" x14ac:dyDescent="0.3">
      <c r="A100" s="19" t="s">
        <v>184</v>
      </c>
      <c r="B100" s="182"/>
      <c r="C100" s="27"/>
      <c r="D100" s="21"/>
      <c r="E100" s="21"/>
      <c r="F100" s="22"/>
      <c r="G100" s="27"/>
      <c r="H100" s="198"/>
    </row>
    <row r="101" spans="1:13" ht="15" customHeight="1" outlineLevel="1" x14ac:dyDescent="0.3">
      <c r="B101" s="183"/>
      <c r="D101" s="11"/>
      <c r="E101" s="118" t="str">
        <f>IF(D101="","",VLOOKUP(D101,'Popis žene'!$C$2:$E$54,2))</f>
        <v/>
      </c>
      <c r="F101" s="124" t="str">
        <f>IF(D101="","",VLOOKUP(D101,'Popis žene'!$C$2:$E$54,3))</f>
        <v/>
      </c>
      <c r="M101" s="11" t="e">
        <f>DATEDIF(F101,H101,"Y")</f>
        <v>#VALUE!</v>
      </c>
    </row>
    <row r="102" spans="1:13" ht="15" customHeight="1" outlineLevel="1" x14ac:dyDescent="0.3">
      <c r="B102" s="183"/>
      <c r="D102" s="11"/>
      <c r="E102" s="118"/>
      <c r="F102" s="124"/>
    </row>
    <row r="103" spans="1:13" ht="15" customHeight="1" outlineLevel="1" x14ac:dyDescent="0.3">
      <c r="B103" s="183"/>
      <c r="D103" s="11"/>
      <c r="E103" s="118"/>
      <c r="F103" s="124"/>
    </row>
    <row r="104" spans="1:13" ht="15" customHeight="1" outlineLevel="1" x14ac:dyDescent="0.3">
      <c r="B104" s="183"/>
      <c r="D104" s="11"/>
      <c r="E104" s="118"/>
      <c r="F104" s="124"/>
    </row>
    <row r="105" spans="1:13" ht="15" customHeight="1" outlineLevel="1" x14ac:dyDescent="0.3">
      <c r="B105" s="183"/>
      <c r="D105" s="11"/>
      <c r="E105" s="118"/>
      <c r="F105" s="124"/>
    </row>
    <row r="106" spans="1:13" ht="15" customHeight="1" outlineLevel="1" x14ac:dyDescent="0.3">
      <c r="D106" s="11"/>
      <c r="E106" s="118"/>
      <c r="F106" s="124"/>
    </row>
    <row r="107" spans="1:13" ht="15" customHeight="1" outlineLevel="1" x14ac:dyDescent="0.3">
      <c r="D107" s="11"/>
      <c r="E107" s="118"/>
      <c r="F107" s="124"/>
    </row>
    <row r="108" spans="1:13" ht="15" customHeight="1" outlineLevel="1" x14ac:dyDescent="0.3">
      <c r="D108" s="11"/>
      <c r="E108" s="118"/>
      <c r="F108" s="124"/>
    </row>
    <row r="109" spans="1:13" ht="15" customHeight="1" outlineLevel="1" x14ac:dyDescent="0.3">
      <c r="D109" s="11"/>
      <c r="E109" s="118" t="str">
        <f>IF(D109="","",VLOOKUP(D109,'Popis žene'!$C$2:$E$54,2))</f>
        <v/>
      </c>
      <c r="F109" s="124" t="str">
        <f>IF(D109="","",VLOOKUP(D109,'Popis žene'!$C$2:$E$54,3))</f>
        <v/>
      </c>
    </row>
    <row r="110" spans="1:13" ht="15" customHeight="1" outlineLevel="1" x14ac:dyDescent="0.3">
      <c r="A110" s="176" t="s">
        <v>189</v>
      </c>
      <c r="B110" s="177"/>
      <c r="C110" s="26"/>
      <c r="D110" s="178"/>
      <c r="E110" s="178"/>
      <c r="F110" s="179"/>
      <c r="G110" s="194"/>
      <c r="H110" s="197"/>
    </row>
    <row r="111" spans="1:13" ht="15" customHeight="1" outlineLevel="1" x14ac:dyDescent="0.3">
      <c r="A111" s="19" t="s">
        <v>172</v>
      </c>
      <c r="B111" s="182"/>
      <c r="C111" s="27"/>
      <c r="D111" s="21"/>
      <c r="E111" s="21"/>
      <c r="F111" s="22"/>
      <c r="G111" s="27"/>
      <c r="H111" s="198"/>
    </row>
    <row r="112" spans="1:13" ht="15" customHeight="1" outlineLevel="1" x14ac:dyDescent="0.3">
      <c r="B112" s="183">
        <v>7.6055555555555555E-3</v>
      </c>
      <c r="D112" s="11" t="s">
        <v>190</v>
      </c>
      <c r="E112" s="118" t="str">
        <f>IF(D112="","",VLOOKUP(D112,'Popis žene'!$C$2:$E$54,2))</f>
        <v>Agram</v>
      </c>
      <c r="F112" s="124">
        <f>IF(D112="","",VLOOKUP(D112,'Popis žene'!$C$2:$E$54,3))</f>
        <v>29952</v>
      </c>
      <c r="G112" s="28" t="s">
        <v>80</v>
      </c>
      <c r="H112" s="71">
        <v>43155</v>
      </c>
    </row>
    <row r="113" spans="1:8" ht="15" customHeight="1" outlineLevel="1" x14ac:dyDescent="0.3">
      <c r="B113" s="183"/>
      <c r="D113" s="11"/>
      <c r="E113" s="118" t="str">
        <f>IF(D113="","",VLOOKUP(D113,'Popis žene'!$C$2:$E$54,2))</f>
        <v/>
      </c>
      <c r="F113" s="124" t="str">
        <f>IF(D113="","",VLOOKUP(D113,'Popis žene'!$C$2:$E$54,3))</f>
        <v/>
      </c>
    </row>
    <row r="114" spans="1:8" ht="15" customHeight="1" outlineLevel="1" x14ac:dyDescent="0.3">
      <c r="A114" s="19" t="s">
        <v>173</v>
      </c>
      <c r="B114" s="182"/>
      <c r="C114" s="27"/>
      <c r="D114" s="21"/>
      <c r="E114" s="21"/>
      <c r="F114" s="22"/>
      <c r="G114" s="27"/>
      <c r="H114" s="198"/>
    </row>
    <row r="115" spans="1:8" ht="15" customHeight="1" outlineLevel="1" x14ac:dyDescent="0.3">
      <c r="B115" s="183"/>
      <c r="D115" s="11"/>
      <c r="E115" s="118" t="str">
        <f>IF(D115="","",VLOOKUP(D115,'Popis žene'!$C$2:$E$54,2))</f>
        <v/>
      </c>
      <c r="F115" s="124" t="str">
        <f>IF(D115="","",VLOOKUP(D115,'Popis žene'!$C$2:$E$54,3))</f>
        <v/>
      </c>
    </row>
    <row r="116" spans="1:8" ht="15" customHeight="1" outlineLevel="1" x14ac:dyDescent="0.3">
      <c r="B116" s="183"/>
      <c r="D116" s="11"/>
      <c r="E116" s="118" t="str">
        <f>IF(D116="","",VLOOKUP(D116,'Popis žene'!$C$2:$E$54,2))</f>
        <v/>
      </c>
      <c r="F116" s="124" t="str">
        <f>IF(D116="","",VLOOKUP(D116,'Popis žene'!$C$2:$E$54,3))</f>
        <v/>
      </c>
    </row>
    <row r="117" spans="1:8" ht="15" customHeight="1" outlineLevel="1" x14ac:dyDescent="0.3">
      <c r="B117" s="183"/>
      <c r="D117" s="11"/>
      <c r="E117" s="118" t="str">
        <f>IF(D117="","",VLOOKUP(D117,'Popis žene'!$C$2:$E$54,2))</f>
        <v/>
      </c>
      <c r="F117" s="124" t="str">
        <f>IF(D117="","",VLOOKUP(D117,'Popis žene'!$C$2:$E$54,3))</f>
        <v/>
      </c>
    </row>
    <row r="118" spans="1:8" ht="15" customHeight="1" outlineLevel="1" x14ac:dyDescent="0.3">
      <c r="B118" s="183"/>
      <c r="D118" s="11"/>
      <c r="E118" s="118" t="str">
        <f>IF(D118="","",VLOOKUP(D118,'Popis žene'!$C$2:$E$54,2))</f>
        <v/>
      </c>
      <c r="F118" s="124" t="str">
        <f>IF(D118="","",VLOOKUP(D118,'Popis žene'!$C$2:$E$54,3))</f>
        <v/>
      </c>
    </row>
    <row r="119" spans="1:8" ht="15" customHeight="1" outlineLevel="1" x14ac:dyDescent="0.3">
      <c r="A119" s="19" t="s">
        <v>174</v>
      </c>
      <c r="B119" s="182"/>
      <c r="C119" s="27"/>
      <c r="D119" s="21"/>
      <c r="E119" s="21"/>
      <c r="F119" s="22"/>
      <c r="G119" s="27"/>
      <c r="H119" s="198"/>
    </row>
    <row r="120" spans="1:8" ht="15" customHeight="1" outlineLevel="1" x14ac:dyDescent="0.3">
      <c r="B120" s="183"/>
      <c r="D120" s="11"/>
      <c r="E120" s="118" t="str">
        <f>IF(D120="","",VLOOKUP(D120,'Popis žene'!$C$2:$E$54,2))</f>
        <v/>
      </c>
      <c r="F120" s="124" t="str">
        <f>IF(D120="","",VLOOKUP(D120,'Popis žene'!$C$2:$E$54,3))</f>
        <v/>
      </c>
    </row>
    <row r="121" spans="1:8" ht="15" customHeight="1" outlineLevel="1" x14ac:dyDescent="0.3">
      <c r="B121" s="183"/>
      <c r="D121" s="11"/>
      <c r="E121" s="118" t="str">
        <f>IF(D121="","",VLOOKUP(D121,'Popis žene'!$C$2:$E$54,2))</f>
        <v/>
      </c>
      <c r="F121" s="124" t="str">
        <f>IF(D121="","",VLOOKUP(D121,'Popis žene'!$C$2:$E$54,3))</f>
        <v/>
      </c>
    </row>
    <row r="122" spans="1:8" ht="15" customHeight="1" outlineLevel="1" x14ac:dyDescent="0.3">
      <c r="B122" s="183"/>
      <c r="D122" s="11"/>
      <c r="E122" s="118" t="str">
        <f>IF(D122="","",VLOOKUP(D122,'Popis žene'!$C$2:$E$54,2))</f>
        <v/>
      </c>
      <c r="F122" s="124" t="str">
        <f>IF(D122="","",VLOOKUP(D122,'Popis žene'!$C$2:$E$54,3))</f>
        <v/>
      </c>
    </row>
    <row r="123" spans="1:8" ht="15" customHeight="1" outlineLevel="1" x14ac:dyDescent="0.3">
      <c r="B123" s="183"/>
      <c r="D123" s="11"/>
      <c r="E123" s="118" t="str">
        <f>IF(D123="","",VLOOKUP(D123,'Popis žene'!$C$2:$E$54,2))</f>
        <v/>
      </c>
      <c r="F123" s="124" t="str">
        <f>IF(D123="","",VLOOKUP(D123,'Popis žene'!$C$2:$E$54,3))</f>
        <v/>
      </c>
    </row>
    <row r="124" spans="1:8" ht="15" customHeight="1" outlineLevel="1" x14ac:dyDescent="0.3">
      <c r="B124" s="183"/>
      <c r="D124" s="11"/>
      <c r="E124" s="118" t="str">
        <f>IF(D124="","",VLOOKUP(D124,'Popis žene'!$C$2:$E$54,2))</f>
        <v/>
      </c>
      <c r="F124" s="124" t="str">
        <f>IF(D124="","",VLOOKUP(D124,'Popis žene'!$C$2:$E$54,3))</f>
        <v/>
      </c>
    </row>
    <row r="125" spans="1:8" ht="15" customHeight="1" outlineLevel="1" x14ac:dyDescent="0.3">
      <c r="A125" s="19" t="s">
        <v>177</v>
      </c>
      <c r="B125" s="182"/>
      <c r="C125" s="27"/>
      <c r="D125" s="20"/>
      <c r="E125" s="20"/>
      <c r="F125" s="22"/>
      <c r="G125" s="27"/>
      <c r="H125" s="198"/>
    </row>
    <row r="126" spans="1:8" ht="15" customHeight="1" outlineLevel="1" x14ac:dyDescent="0.3">
      <c r="B126" s="183"/>
      <c r="D126" s="11"/>
      <c r="E126" s="118" t="str">
        <f>IF(D126="","",VLOOKUP(D126,'Popis žene'!$C$2:$E$54,2))</f>
        <v/>
      </c>
      <c r="F126" s="124" t="str">
        <f>IF(D126="","",VLOOKUP(D126,'Popis žene'!$C$2:$E$54,3))</f>
        <v/>
      </c>
    </row>
    <row r="127" spans="1:8" ht="15" customHeight="1" outlineLevel="1" x14ac:dyDescent="0.3">
      <c r="B127" s="183"/>
      <c r="D127" s="11"/>
      <c r="E127" s="118" t="str">
        <f>IF(D127="","",VLOOKUP(D127,'Popis žene'!$C$2:$E$54,2))</f>
        <v/>
      </c>
      <c r="F127" s="124" t="str">
        <f>IF(D127="","",VLOOKUP(D127,'Popis žene'!$C$2:$E$54,3))</f>
        <v/>
      </c>
    </row>
    <row r="128" spans="1:8" ht="15" customHeight="1" outlineLevel="1" x14ac:dyDescent="0.3">
      <c r="B128" s="183"/>
      <c r="D128" s="11"/>
      <c r="E128" s="118" t="str">
        <f>IF(D128="","",VLOOKUP(D128,'Popis žene'!$C$2:$E$54,2))</f>
        <v/>
      </c>
      <c r="F128" s="124" t="str">
        <f>IF(D128="","",VLOOKUP(D128,'Popis žene'!$C$2:$E$54,3))</f>
        <v/>
      </c>
    </row>
    <row r="129" spans="1:13" ht="15" customHeight="1" outlineLevel="1" x14ac:dyDescent="0.3">
      <c r="A129" s="19" t="s">
        <v>180</v>
      </c>
      <c r="B129" s="182"/>
      <c r="C129" s="27"/>
      <c r="D129" s="21"/>
      <c r="E129" s="21"/>
      <c r="F129" s="22"/>
      <c r="G129" s="27"/>
      <c r="H129" s="198"/>
    </row>
    <row r="130" spans="1:13" ht="15" customHeight="1" outlineLevel="1" x14ac:dyDescent="0.3">
      <c r="B130" s="183"/>
      <c r="D130" s="11"/>
      <c r="E130" s="118" t="str">
        <f>IF(D130="","",VLOOKUP(D130,'Popis žene'!$C$2:$E$54,2))</f>
        <v/>
      </c>
      <c r="F130" s="124" t="str">
        <f>IF(D130="","",VLOOKUP(D130,'Popis žene'!$C$2:$E$54,3))</f>
        <v/>
      </c>
    </row>
    <row r="131" spans="1:13" ht="15" customHeight="1" outlineLevel="1" x14ac:dyDescent="0.3">
      <c r="B131" s="183"/>
      <c r="D131" s="11"/>
      <c r="E131" s="118" t="str">
        <f>IF(D131="","",VLOOKUP(D131,'Popis žene'!$C$2:$E$54,2))</f>
        <v/>
      </c>
      <c r="F131" s="124" t="str">
        <f>IF(D131="","",VLOOKUP(D131,'Popis žene'!$C$2:$E$54,3))</f>
        <v/>
      </c>
    </row>
    <row r="132" spans="1:13" ht="15" customHeight="1" outlineLevel="1" x14ac:dyDescent="0.3">
      <c r="A132" s="19" t="s">
        <v>181</v>
      </c>
      <c r="B132" s="182"/>
      <c r="C132" s="27"/>
      <c r="D132" s="21"/>
      <c r="E132" s="21"/>
      <c r="F132" s="22"/>
      <c r="G132" s="27"/>
      <c r="H132" s="198"/>
    </row>
    <row r="133" spans="1:13" ht="15" customHeight="1" outlineLevel="1" x14ac:dyDescent="0.3">
      <c r="B133" s="183"/>
      <c r="D133" s="11"/>
      <c r="E133" s="118" t="str">
        <f>IF(D133="","",VLOOKUP(D133,'Popis žene'!$C$2:$E$54,2))</f>
        <v/>
      </c>
      <c r="F133" s="124" t="str">
        <f>IF(D133="","",VLOOKUP(D133,'Popis žene'!$C$2:$E$54,3))</f>
        <v/>
      </c>
    </row>
    <row r="134" spans="1:13" ht="15" customHeight="1" outlineLevel="1" x14ac:dyDescent="0.3">
      <c r="B134" s="183"/>
      <c r="D134" s="11"/>
      <c r="E134" s="118" t="str">
        <f>IF(D134="","",VLOOKUP(D134,'Popis žene'!$C$2:$E$54,2))</f>
        <v/>
      </c>
      <c r="F134" s="124" t="str">
        <f>IF(D134="","",VLOOKUP(D134,'Popis žene'!$C$2:$E$54,3))</f>
        <v/>
      </c>
    </row>
    <row r="135" spans="1:13" ht="15" customHeight="1" outlineLevel="1" x14ac:dyDescent="0.3">
      <c r="A135" s="19" t="s">
        <v>184</v>
      </c>
      <c r="B135" s="182"/>
      <c r="C135" s="27"/>
      <c r="D135" s="21"/>
      <c r="E135" s="21"/>
      <c r="F135" s="22"/>
      <c r="G135" s="27"/>
      <c r="H135" s="198"/>
    </row>
    <row r="136" spans="1:13" ht="15" customHeight="1" outlineLevel="1" x14ac:dyDescent="0.3">
      <c r="B136" s="183"/>
      <c r="D136" s="11"/>
      <c r="E136" s="118" t="str">
        <f>IF(D136="","",VLOOKUP(D136,'Popis žene'!$C$2:$E$54,2))</f>
        <v/>
      </c>
      <c r="F136" s="124" t="str">
        <f>IF(D136="","",VLOOKUP(D136,'Popis žene'!$C$2:$E$54,3))</f>
        <v/>
      </c>
    </row>
    <row r="137" spans="1:13" ht="15" customHeight="1" outlineLevel="1" x14ac:dyDescent="0.3">
      <c r="B137" s="183"/>
      <c r="D137" s="11"/>
      <c r="E137" s="118" t="str">
        <f>IF(D137="","",VLOOKUP(D137,'Popis žene'!$C$2:$E$54,2))</f>
        <v/>
      </c>
      <c r="F137" s="124" t="str">
        <f>IF(D137="","",VLOOKUP(D137,'Popis žene'!$C$2:$E$54,3))</f>
        <v/>
      </c>
    </row>
    <row r="138" spans="1:13" ht="15" customHeight="1" x14ac:dyDescent="0.3">
      <c r="A138" s="176" t="s">
        <v>131</v>
      </c>
      <c r="B138" s="177"/>
      <c r="C138" s="32"/>
      <c r="D138" s="178"/>
      <c r="E138" s="178"/>
      <c r="F138" s="179"/>
      <c r="G138" s="194"/>
      <c r="H138" s="197"/>
    </row>
    <row r="139" spans="1:13" ht="15" customHeight="1" outlineLevel="1" x14ac:dyDescent="0.3">
      <c r="A139" s="19" t="s">
        <v>172</v>
      </c>
      <c r="B139" s="20"/>
      <c r="C139" s="31"/>
      <c r="D139" s="21"/>
      <c r="E139" s="21"/>
      <c r="F139" s="22"/>
      <c r="G139" s="27"/>
      <c r="H139" s="198"/>
    </row>
    <row r="140" spans="1:13" ht="15" customHeight="1" outlineLevel="2" x14ac:dyDescent="0.3">
      <c r="B140" s="160"/>
      <c r="D140" s="11"/>
      <c r="E140" s="118" t="str">
        <f>IF(D140="","",VLOOKUP(D140,'Popis žene'!$C$2:$E$54,2))</f>
        <v/>
      </c>
      <c r="F140" s="124" t="str">
        <f>IF(D140="","",VLOOKUP(D140,'Popis žene'!$C$2:$E$54,3))</f>
        <v/>
      </c>
      <c r="M140" s="11" t="e">
        <f>DATEDIF(F140,H140,"Y")</f>
        <v>#VALUE!</v>
      </c>
    </row>
    <row r="141" spans="1:13" ht="15" customHeight="1" outlineLevel="2" x14ac:dyDescent="0.3">
      <c r="B141" s="160"/>
      <c r="D141" s="11"/>
      <c r="E141" s="118" t="str">
        <f>IF(D141="","",VLOOKUP(D141,'Popis žene'!$C$2:$E$54,2))</f>
        <v/>
      </c>
      <c r="F141" s="124" t="str">
        <f>IF(D141="","",VLOOKUP(D141,'Popis žene'!$C$2:$E$54,3))</f>
        <v/>
      </c>
      <c r="M141" s="11" t="e">
        <f>DATEDIF(F141,H141,"Y")</f>
        <v>#VALUE!</v>
      </c>
    </row>
    <row r="142" spans="1:13" ht="15" customHeight="1" outlineLevel="1" x14ac:dyDescent="0.3">
      <c r="A142" s="19" t="s">
        <v>173</v>
      </c>
      <c r="B142" s="33"/>
      <c r="C142" s="31"/>
      <c r="D142" s="21"/>
      <c r="E142" s="21"/>
      <c r="F142" s="22"/>
      <c r="G142" s="27"/>
      <c r="H142" s="198"/>
    </row>
    <row r="143" spans="1:13" ht="15" customHeight="1" outlineLevel="2" x14ac:dyDescent="0.3">
      <c r="B143" s="160"/>
      <c r="D143" s="11"/>
      <c r="E143" s="118" t="str">
        <f>IF(D143="","",VLOOKUP(D143,'Popis žene'!$C$2:$E$54,2))</f>
        <v/>
      </c>
      <c r="F143" s="124" t="str">
        <f>IF(D143="","",VLOOKUP(D143,'Popis žene'!$C$2:$E$54,3))</f>
        <v/>
      </c>
      <c r="M143" s="11" t="e">
        <f>DATEDIF(F143,H143,"Y")</f>
        <v>#VALUE!</v>
      </c>
    </row>
    <row r="144" spans="1:13" ht="15" customHeight="1" outlineLevel="2" x14ac:dyDescent="0.3">
      <c r="B144" s="160"/>
      <c r="D144" s="11"/>
      <c r="E144" s="118" t="str">
        <f>IF(D144="","",VLOOKUP(D144,'Popis žene'!$C$2:$E$54,2))</f>
        <v/>
      </c>
      <c r="F144" s="124" t="str">
        <f>IF(D144="","",VLOOKUP(D144,'Popis žene'!$C$2:$E$54,3))</f>
        <v/>
      </c>
    </row>
    <row r="145" spans="1:13" ht="15" customHeight="1" outlineLevel="1" x14ac:dyDescent="0.3">
      <c r="A145" s="19" t="s">
        <v>174</v>
      </c>
      <c r="B145" s="33"/>
      <c r="C145" s="31"/>
      <c r="D145" s="21"/>
      <c r="E145" s="21"/>
      <c r="F145" s="22"/>
      <c r="G145" s="27"/>
      <c r="H145" s="198"/>
    </row>
    <row r="146" spans="1:13" s="1" customFormat="1" ht="15" customHeight="1" outlineLevel="2" x14ac:dyDescent="0.3">
      <c r="A146" s="11"/>
      <c r="B146" s="160"/>
      <c r="C146" s="28"/>
      <c r="D146" s="11"/>
      <c r="E146" s="118" t="str">
        <f>IF(D146="","",VLOOKUP(D146,'Popis žene'!$C$2:$E$54,2))</f>
        <v/>
      </c>
      <c r="F146" s="124" t="str">
        <f>IF(D146="","",VLOOKUP(D146,'Popis žene'!$C$2:$E$54,3))</f>
        <v/>
      </c>
      <c r="G146" s="28"/>
      <c r="H146" s="71"/>
      <c r="M146" s="11" t="e">
        <f>DATEDIF(F146,H146,"Y")</f>
        <v>#VALUE!</v>
      </c>
    </row>
    <row r="147" spans="1:13" ht="15" customHeight="1" outlineLevel="2" x14ac:dyDescent="0.3">
      <c r="B147" s="160"/>
      <c r="D147" s="11"/>
      <c r="E147" s="118" t="str">
        <f>IF(D147="","",VLOOKUP(D147,'Popis žene'!$C$2:$E$54,2))</f>
        <v/>
      </c>
      <c r="F147" s="124" t="str">
        <f>IF(D147="","",VLOOKUP(D147,'Popis žene'!$C$2:$E$54,3))</f>
        <v/>
      </c>
      <c r="M147" s="11" t="e">
        <f>DATEDIF(F147,H147,"Y")</f>
        <v>#VALUE!</v>
      </c>
    </row>
    <row r="148" spans="1:13" ht="15" customHeight="1" outlineLevel="2" x14ac:dyDescent="0.3">
      <c r="B148" s="160"/>
      <c r="D148" s="11"/>
      <c r="E148" s="118" t="str">
        <f>IF(D148="","",VLOOKUP(D148,'Popis žene'!$C$2:$E$54,2))</f>
        <v/>
      </c>
      <c r="F148" s="124" t="str">
        <f>IF(D148="","",VLOOKUP(D148,'Popis žene'!$C$2:$E$54,3))</f>
        <v/>
      </c>
      <c r="M148" s="11" t="e">
        <f>DATEDIF(F148,H148,"Y")</f>
        <v>#VALUE!</v>
      </c>
    </row>
    <row r="149" spans="1:13" ht="15" customHeight="1" outlineLevel="2" x14ac:dyDescent="0.3">
      <c r="B149" s="160"/>
      <c r="D149" s="11"/>
      <c r="E149" s="118" t="str">
        <f>IF(D149="","",VLOOKUP(D149,'Popis žene'!$C$2:$E$54,2))</f>
        <v/>
      </c>
      <c r="F149" s="124" t="str">
        <f>IF(D149="","",VLOOKUP(D149,'Popis žene'!$C$2:$E$54,3))</f>
        <v/>
      </c>
      <c r="M149" s="11" t="e">
        <f>DATEDIF(F149,H149,"Y")</f>
        <v>#VALUE!</v>
      </c>
    </row>
    <row r="150" spans="1:13" ht="15" customHeight="1" outlineLevel="2" x14ac:dyDescent="0.3">
      <c r="B150" s="160"/>
      <c r="D150" s="11"/>
      <c r="E150" s="118" t="str">
        <f>IF(D150="","",VLOOKUP(D150,'Popis žene'!$C$2:$E$54,2))</f>
        <v/>
      </c>
      <c r="F150" s="124" t="str">
        <f>IF(D150="","",VLOOKUP(D150,'Popis žene'!$C$2:$E$54,3))</f>
        <v/>
      </c>
      <c r="M150" s="11" t="e">
        <f>DATEDIF(F150,H150,"Y")</f>
        <v>#VALUE!</v>
      </c>
    </row>
    <row r="151" spans="1:13" ht="15" customHeight="1" outlineLevel="1" x14ac:dyDescent="0.3">
      <c r="A151" s="19" t="s">
        <v>177</v>
      </c>
      <c r="B151" s="33"/>
      <c r="C151" s="27"/>
      <c r="D151" s="21"/>
      <c r="E151" s="21"/>
      <c r="F151" s="22"/>
      <c r="G151" s="27"/>
      <c r="H151" s="198"/>
    </row>
    <row r="152" spans="1:13" ht="15" customHeight="1" outlineLevel="2" x14ac:dyDescent="0.3">
      <c r="B152" s="160">
        <v>5</v>
      </c>
      <c r="D152" s="11" t="s">
        <v>178</v>
      </c>
      <c r="E152" s="118" t="str">
        <f>IF(D152="","",VLOOKUP(D152,'Popis žene'!$C$2:$E$54,2))</f>
        <v>Karlovac</v>
      </c>
      <c r="F152" s="124">
        <f>IF(D152="","",VLOOKUP(D152,'Popis žene'!$C$2:$E$54,3))</f>
        <v>24803</v>
      </c>
      <c r="G152" s="28" t="s">
        <v>77</v>
      </c>
      <c r="H152" s="71">
        <v>43134</v>
      </c>
      <c r="M152" s="11">
        <f>DATEDIF(F152,H152,"Y")</f>
        <v>50</v>
      </c>
    </row>
    <row r="153" spans="1:13" ht="15" customHeight="1" outlineLevel="2" x14ac:dyDescent="0.3">
      <c r="B153" s="160">
        <v>3.34</v>
      </c>
      <c r="D153" s="11" t="s">
        <v>191</v>
      </c>
      <c r="E153" s="118" t="str">
        <f>IF(D153="","",VLOOKUP(D153,'Popis žene'!$C$2:$E$54,2))</f>
        <v>Agram</v>
      </c>
      <c r="F153" s="124">
        <f>IF(D153="","",VLOOKUP(D153,'Popis žene'!$C$2:$E$54,3))</f>
        <v>24771</v>
      </c>
      <c r="G153" s="28" t="s">
        <v>83</v>
      </c>
      <c r="H153" s="71">
        <v>43170</v>
      </c>
      <c r="M153" s="11">
        <f>DATEDIF(F153,H153,"Y")</f>
        <v>50</v>
      </c>
    </row>
    <row r="154" spans="1:13" ht="15" customHeight="1" outlineLevel="2" x14ac:dyDescent="0.3">
      <c r="B154" s="160"/>
      <c r="D154" s="11"/>
      <c r="E154" s="118" t="str">
        <f>IF(D154="","",VLOOKUP(D154,'Popis žene'!$C$2:$E$54,2))</f>
        <v/>
      </c>
      <c r="F154" s="124" t="str">
        <f>IF(D154="","",VLOOKUP(D154,'Popis žene'!$C$2:$E$54,3))</f>
        <v/>
      </c>
      <c r="M154" s="11" t="e">
        <f>DATEDIF(F154,H154,"Y")</f>
        <v>#VALUE!</v>
      </c>
    </row>
    <row r="155" spans="1:13" ht="15" customHeight="1" outlineLevel="2" x14ac:dyDescent="0.3">
      <c r="B155" s="160"/>
      <c r="D155" s="11"/>
      <c r="E155" s="118" t="str">
        <f>IF(D155="","",VLOOKUP(D155,'Popis žene'!$C$2:$E$54,2))</f>
        <v/>
      </c>
      <c r="F155" s="124" t="str">
        <f>IF(D155="","",VLOOKUP(D155,'Popis žene'!$C$2:$E$54,3))</f>
        <v/>
      </c>
      <c r="M155" s="11" t="e">
        <f>DATEDIF(F155,H155,"Y")</f>
        <v>#VALUE!</v>
      </c>
    </row>
    <row r="156" spans="1:13" ht="15" customHeight="1" outlineLevel="1" x14ac:dyDescent="0.3">
      <c r="A156" s="19" t="s">
        <v>180</v>
      </c>
      <c r="B156" s="33"/>
      <c r="C156" s="27"/>
      <c r="D156" s="21"/>
      <c r="E156" s="21"/>
      <c r="F156" s="22"/>
      <c r="G156" s="27"/>
      <c r="H156" s="198"/>
    </row>
    <row r="157" spans="1:13" ht="15" customHeight="1" outlineLevel="2" x14ac:dyDescent="0.3">
      <c r="B157" s="160"/>
      <c r="D157" s="11"/>
      <c r="E157" s="118" t="str">
        <f>IF(D157="","",VLOOKUP(D157,'Popis žene'!$C$2:$E$54,2))</f>
        <v/>
      </c>
      <c r="F157" s="124" t="str">
        <f>IF(D157="","",VLOOKUP(D157,'Popis žene'!$C$2:$E$54,3))</f>
        <v/>
      </c>
      <c r="M157" s="11" t="e">
        <f>DATEDIF(F157,H157,"Y")</f>
        <v>#VALUE!</v>
      </c>
    </row>
    <row r="158" spans="1:13" ht="15" customHeight="1" outlineLevel="2" x14ac:dyDescent="0.3">
      <c r="B158" s="160"/>
      <c r="D158" s="11"/>
      <c r="E158" s="118" t="str">
        <f>IF(D158="","",VLOOKUP(D158,'Popis žene'!$C$2:$E$54,2))</f>
        <v/>
      </c>
      <c r="F158" s="124" t="str">
        <f>IF(D158="","",VLOOKUP(D158,'Popis žene'!$C$2:$E$54,3))</f>
        <v/>
      </c>
      <c r="M158" s="11" t="e">
        <f>DATEDIF(F158,H158,"Y")</f>
        <v>#VALUE!</v>
      </c>
    </row>
    <row r="159" spans="1:13" ht="15" customHeight="1" outlineLevel="1" x14ac:dyDescent="0.3">
      <c r="A159" s="19" t="s">
        <v>192</v>
      </c>
      <c r="B159" s="33"/>
      <c r="C159" s="27"/>
      <c r="D159" s="21"/>
      <c r="E159" s="21"/>
      <c r="F159" s="22"/>
      <c r="G159" s="27"/>
      <c r="H159" s="198"/>
    </row>
    <row r="160" spans="1:13" ht="15" customHeight="1" outlineLevel="1" x14ac:dyDescent="0.3">
      <c r="B160" s="160">
        <v>3.44</v>
      </c>
      <c r="D160" s="11" t="s">
        <v>182</v>
      </c>
      <c r="E160" s="118" t="str">
        <f>IF(D160="","",VLOOKUP(D160,'Popis žene'!$C$2:$E$54,2))</f>
        <v>Olympionik</v>
      </c>
      <c r="F160" s="124">
        <f>IF(D160="","",VLOOKUP(D160,'Popis žene'!$C$2:$E$54,3))</f>
        <v>20663</v>
      </c>
      <c r="G160" s="28" t="s">
        <v>83</v>
      </c>
      <c r="H160" s="71">
        <v>43170</v>
      </c>
      <c r="M160" s="11">
        <f>DATEDIF(F160,H160,"Y")</f>
        <v>61</v>
      </c>
    </row>
    <row r="161" spans="1:13" ht="15" customHeight="1" outlineLevel="1" x14ac:dyDescent="0.3">
      <c r="B161" s="160"/>
      <c r="D161" s="11"/>
      <c r="E161" s="118" t="str">
        <f>IF(D161="","",VLOOKUP(D161,'Popis žene'!$C$2:$E$54,2))</f>
        <v/>
      </c>
      <c r="F161" s="124" t="str">
        <f>IF(D161="","",VLOOKUP(D161,'Popis žene'!$C$2:$E$54,3))</f>
        <v/>
      </c>
      <c r="M161" s="11" t="e">
        <f>DATEDIF(F161,H161,"Y")</f>
        <v>#VALUE!</v>
      </c>
    </row>
    <row r="162" spans="1:13" ht="15" customHeight="1" x14ac:dyDescent="0.3">
      <c r="A162" s="176" t="s">
        <v>136</v>
      </c>
      <c r="B162" s="177"/>
      <c r="C162" s="26"/>
      <c r="D162" s="178"/>
      <c r="E162" s="178"/>
      <c r="F162" s="179"/>
      <c r="G162" s="194"/>
      <c r="H162" s="197"/>
    </row>
    <row r="163" spans="1:13" ht="15" customHeight="1" outlineLevel="1" x14ac:dyDescent="0.3">
      <c r="A163" s="19" t="s">
        <v>172</v>
      </c>
      <c r="B163" s="20"/>
      <c r="C163" s="27"/>
      <c r="D163" s="21"/>
      <c r="E163" s="21"/>
      <c r="F163" s="22"/>
      <c r="G163" s="27"/>
      <c r="H163" s="198"/>
    </row>
    <row r="164" spans="1:13" ht="15" customHeight="1" outlineLevel="2" x14ac:dyDescent="0.3">
      <c r="D164" s="11"/>
      <c r="E164" s="118" t="str">
        <f>IF(D164="","",VLOOKUP(D164,'Popis žene'!$C$2:$E$54,2))</f>
        <v/>
      </c>
      <c r="F164" s="124" t="str">
        <f>IF(D164="","",VLOOKUP(D164,'Popis žene'!$C$2:$E$54,3))</f>
        <v/>
      </c>
      <c r="M164" s="11" t="e">
        <f>DATEDIF(F164,H164,"Y")</f>
        <v>#VALUE!</v>
      </c>
    </row>
    <row r="165" spans="1:13" ht="15" customHeight="1" outlineLevel="2" x14ac:dyDescent="0.3">
      <c r="D165" s="11"/>
      <c r="E165" s="118" t="str">
        <f>IF(D165="","",VLOOKUP(D165,'Popis žene'!$C$2:$E$54,2))</f>
        <v/>
      </c>
      <c r="F165" s="124" t="str">
        <f>IF(D165="","",VLOOKUP(D165,'Popis žene'!$C$2:$E$54,3))</f>
        <v/>
      </c>
    </row>
    <row r="166" spans="1:13" ht="15" customHeight="1" outlineLevel="1" x14ac:dyDescent="0.3">
      <c r="A166" s="19" t="s">
        <v>173</v>
      </c>
      <c r="B166" s="20"/>
      <c r="C166" s="27"/>
      <c r="D166" s="21"/>
      <c r="E166" s="21"/>
      <c r="F166" s="22"/>
      <c r="G166" s="27"/>
      <c r="H166" s="198"/>
    </row>
    <row r="167" spans="1:13" ht="15" customHeight="1" outlineLevel="2" x14ac:dyDescent="0.3">
      <c r="D167" s="11"/>
      <c r="E167" s="118" t="str">
        <f>IF(D167="","",VLOOKUP(D167,'Popis žene'!$C$2:$E$54,2))</f>
        <v/>
      </c>
      <c r="F167" s="124" t="str">
        <f>IF(D167="","",VLOOKUP(D167,'Popis žene'!$C$2:$E$54,3))</f>
        <v/>
      </c>
      <c r="M167" s="11" t="e">
        <f>DATEDIF(F167,H167,"Y")</f>
        <v>#VALUE!</v>
      </c>
    </row>
    <row r="168" spans="1:13" ht="15" customHeight="1" outlineLevel="2" x14ac:dyDescent="0.3">
      <c r="D168" s="11"/>
      <c r="E168" s="118" t="str">
        <f>IF(D168="","",VLOOKUP(D168,'Popis žene'!$C$2:$E$54,2))</f>
        <v/>
      </c>
      <c r="F168" s="124" t="str">
        <f>IF(D168="","",VLOOKUP(D168,'Popis žene'!$C$2:$E$54,3))</f>
        <v/>
      </c>
    </row>
    <row r="169" spans="1:13" ht="15" customHeight="1" outlineLevel="1" x14ac:dyDescent="0.3">
      <c r="A169" s="19" t="s">
        <v>177</v>
      </c>
      <c r="B169" s="20"/>
      <c r="C169" s="27"/>
      <c r="D169" s="21"/>
      <c r="E169" s="21"/>
      <c r="F169" s="22"/>
      <c r="G169" s="27"/>
      <c r="H169" s="198"/>
    </row>
    <row r="170" spans="1:13" ht="15" customHeight="1" outlineLevel="1" x14ac:dyDescent="0.3">
      <c r="B170" s="11">
        <v>8.91</v>
      </c>
      <c r="D170" s="11" t="s">
        <v>191</v>
      </c>
      <c r="E170" s="118" t="str">
        <f>IF(D170="","",VLOOKUP(D170,'Popis žene'!$C$2:$E$54,2))</f>
        <v>Agram</v>
      </c>
      <c r="F170" s="124">
        <f>IF(D170="","",VLOOKUP(D170,'Popis žene'!$C$2:$E$54,3))</f>
        <v>24771</v>
      </c>
      <c r="G170" s="28" t="s">
        <v>83</v>
      </c>
      <c r="H170" s="71">
        <v>43169</v>
      </c>
      <c r="M170" s="11">
        <f>DATEDIF(F170,H170,"Y")</f>
        <v>50</v>
      </c>
    </row>
    <row r="171" spans="1:13" ht="15" customHeight="1" outlineLevel="1" x14ac:dyDescent="0.3">
      <c r="D171" s="11"/>
      <c r="E171" s="118" t="str">
        <f>IF(D171="","",VLOOKUP(D171,'Popis žene'!$C$2:$E$54,2))</f>
        <v/>
      </c>
      <c r="F171" s="124" t="str">
        <f>IF(D171="","",VLOOKUP(D171,'Popis žene'!$C$2:$E$54,3))</f>
        <v/>
      </c>
      <c r="M171" s="11" t="e">
        <f>DATEDIF(F171,H171,"Y")</f>
        <v>#VALUE!</v>
      </c>
    </row>
    <row r="172" spans="1:13" ht="15" customHeight="1" x14ac:dyDescent="0.3">
      <c r="A172" s="176" t="s">
        <v>124</v>
      </c>
      <c r="B172" s="177"/>
      <c r="C172" s="26"/>
      <c r="D172" s="178"/>
      <c r="E172" s="178"/>
      <c r="F172" s="179"/>
      <c r="G172" s="194"/>
      <c r="H172" s="197"/>
    </row>
    <row r="173" spans="1:13" ht="15" customHeight="1" outlineLevel="1" x14ac:dyDescent="0.3">
      <c r="A173" s="19" t="s">
        <v>172</v>
      </c>
      <c r="B173" s="20"/>
      <c r="C173" s="27"/>
      <c r="D173" s="21"/>
      <c r="E173" s="21"/>
      <c r="F173" s="22"/>
      <c r="G173" s="27"/>
      <c r="H173" s="198"/>
    </row>
    <row r="174" spans="1:13" ht="15" customHeight="1" outlineLevel="2" x14ac:dyDescent="0.3">
      <c r="D174" s="11"/>
      <c r="E174" s="118" t="str">
        <f>IF(D174="","",VLOOKUP(D174,'Popis žene'!$C$2:$E$54,2))</f>
        <v/>
      </c>
      <c r="F174" s="124" t="str">
        <f>IF(D174="","",VLOOKUP(D174,'Popis žene'!$C$2:$E$54,3))</f>
        <v/>
      </c>
      <c r="M174" s="11" t="e">
        <f>DATEDIF(F174,H174,"Y")</f>
        <v>#VALUE!</v>
      </c>
    </row>
    <row r="175" spans="1:13" ht="15" customHeight="1" outlineLevel="2" x14ac:dyDescent="0.3">
      <c r="D175" s="11"/>
      <c r="E175" s="118" t="str">
        <f>IF(D175="","",VLOOKUP(D175,'Popis žene'!$C$2:$E$54,2))</f>
        <v/>
      </c>
      <c r="F175" s="124" t="str">
        <f>IF(D175="","",VLOOKUP(D175,'Popis žene'!$C$2:$E$54,3))</f>
        <v/>
      </c>
    </row>
    <row r="176" spans="1:13" ht="15" customHeight="1" outlineLevel="1" x14ac:dyDescent="0.3">
      <c r="A176" s="19" t="s">
        <v>173</v>
      </c>
      <c r="B176" s="20"/>
      <c r="C176" s="27"/>
      <c r="D176" s="21"/>
      <c r="E176" s="21"/>
      <c r="F176" s="22"/>
      <c r="G176" s="27"/>
      <c r="H176" s="198"/>
    </row>
    <row r="177" spans="1:13" ht="15" customHeight="1" outlineLevel="2" x14ac:dyDescent="0.3">
      <c r="B177" s="11">
        <v>1.58</v>
      </c>
      <c r="D177" s="218" t="s">
        <v>455</v>
      </c>
      <c r="E177" s="118" t="str">
        <f>IF(D177="","",VLOOKUP(D177,'Popis žene'!$C$2:$E$54,2))</f>
        <v>Kvarner</v>
      </c>
      <c r="F177" s="124">
        <f>IF(D177="","",VLOOKUP(D177,'Popis žene'!$C$2:$E$54,3))</f>
        <v>27788</v>
      </c>
      <c r="G177" s="219" t="s">
        <v>451</v>
      </c>
      <c r="H177" s="71">
        <v>43181</v>
      </c>
      <c r="M177" s="11">
        <f>DATEDIF(F177,H177,"Y")</f>
        <v>42</v>
      </c>
    </row>
    <row r="178" spans="1:13" ht="15" customHeight="1" outlineLevel="2" x14ac:dyDescent="0.3">
      <c r="D178" s="11"/>
      <c r="E178" s="118" t="str">
        <f>IF(D178="","",VLOOKUP(D178,'Popis žene'!$C$2:$E$54,2))</f>
        <v/>
      </c>
      <c r="F178" s="124" t="str">
        <f>IF(D178="","",VLOOKUP(D178,'Popis žene'!$C$2:$E$54,3))</f>
        <v/>
      </c>
      <c r="M178" s="11" t="e">
        <f>DATEDIF(F178,H178,"Y")</f>
        <v>#VALUE!</v>
      </c>
    </row>
    <row r="179" spans="1:13" ht="15" customHeight="1" outlineLevel="1" x14ac:dyDescent="0.3">
      <c r="A179" s="19" t="s">
        <v>174</v>
      </c>
      <c r="B179" s="20"/>
      <c r="C179" s="27"/>
      <c r="D179" s="21"/>
      <c r="E179" s="21"/>
      <c r="F179" s="22"/>
      <c r="G179" s="27"/>
      <c r="H179" s="198"/>
    </row>
    <row r="180" spans="1:13" ht="15" customHeight="1" outlineLevel="2" x14ac:dyDescent="0.3">
      <c r="B180" s="11">
        <v>1.34</v>
      </c>
      <c r="D180" s="11" t="s">
        <v>193</v>
      </c>
      <c r="E180" s="118">
        <f>IF(D180="","",VLOOKUP(D180,'Popis žene'!$C$2:$E$39,2))</f>
        <v>0</v>
      </c>
      <c r="F180" s="124">
        <f>IF(D180="","",VLOOKUP(D180,'Popis žene'!$C$2:$E$54,3))</f>
        <v>25351</v>
      </c>
      <c r="G180" s="28" t="s">
        <v>83</v>
      </c>
      <c r="H180" s="71">
        <v>43169</v>
      </c>
      <c r="M180" s="11">
        <f>DATEDIF(F180,H180,"Y")</f>
        <v>48</v>
      </c>
    </row>
    <row r="181" spans="1:13" ht="15" customHeight="1" outlineLevel="2" x14ac:dyDescent="0.3">
      <c r="D181" s="11"/>
      <c r="E181" s="118" t="str">
        <f>IF(D181="","",VLOOKUP(D181,'Popis žene'!$C$2:$E$54,2))</f>
        <v/>
      </c>
      <c r="F181" s="124" t="str">
        <f>IF(D181="","",VLOOKUP(D181,'Popis žene'!$C$2:$E$54,3))</f>
        <v/>
      </c>
      <c r="M181" s="11" t="e">
        <f>DATEDIF(F181,H181,"Y")</f>
        <v>#VALUE!</v>
      </c>
    </row>
    <row r="182" spans="1:13" ht="15" customHeight="1" outlineLevel="2" x14ac:dyDescent="0.3">
      <c r="D182" s="11"/>
      <c r="E182" s="118" t="str">
        <f>IF(D182="","",VLOOKUP(D182,'Popis žene'!$C$2:$E$54,2))</f>
        <v/>
      </c>
      <c r="F182" s="124" t="str">
        <f>IF(D182="","",VLOOKUP(D182,'Popis žene'!$C$2:$E$54,3))</f>
        <v/>
      </c>
      <c r="M182" s="11" t="e">
        <f>DATEDIF(F182,H182,"Y")</f>
        <v>#VALUE!</v>
      </c>
    </row>
    <row r="183" spans="1:13" ht="15" customHeight="1" outlineLevel="1" x14ac:dyDescent="0.3">
      <c r="A183" s="19" t="s">
        <v>177</v>
      </c>
      <c r="B183" s="20"/>
      <c r="C183" s="27"/>
      <c r="D183" s="20"/>
      <c r="E183" s="20"/>
      <c r="F183" s="22"/>
      <c r="G183" s="27"/>
      <c r="H183" s="198"/>
    </row>
    <row r="184" spans="1:13" ht="15" customHeight="1" outlineLevel="2" x14ac:dyDescent="0.3">
      <c r="B184" s="11">
        <v>1.25</v>
      </c>
      <c r="D184" s="11" t="s">
        <v>194</v>
      </c>
      <c r="E184" s="118" t="str">
        <f>IF(D184="","",VLOOKUP(D184,'Popis žene'!$C$2:$E$54,2))</f>
        <v>Mladost</v>
      </c>
      <c r="F184" s="124">
        <f>IF(D184="","",VLOOKUP(D184,'Popis žene'!$C$2:$E$54,3))</f>
        <v>24084</v>
      </c>
      <c r="G184" s="28" t="s">
        <v>83</v>
      </c>
      <c r="H184" s="71">
        <v>43169</v>
      </c>
      <c r="M184" s="11">
        <f>DATEDIF(F184,H184,"Y")</f>
        <v>52</v>
      </c>
    </row>
    <row r="185" spans="1:13" ht="15" customHeight="1" outlineLevel="2" x14ac:dyDescent="0.3">
      <c r="D185" s="11"/>
      <c r="E185" s="118" t="str">
        <f>IF(D185="","",VLOOKUP(D185,'Popis žene'!$C$2:$E$54,2))</f>
        <v/>
      </c>
      <c r="F185" s="124" t="str">
        <f>IF(D185="","",VLOOKUP(D185,'Popis žene'!$C$2:$E$54,3))</f>
        <v/>
      </c>
      <c r="M185" s="11" t="e">
        <f>DATEDIF(F185,H185,"Y")</f>
        <v>#VALUE!</v>
      </c>
    </row>
    <row r="186" spans="1:13" ht="15" customHeight="1" outlineLevel="1" x14ac:dyDescent="0.3">
      <c r="A186" s="19" t="s">
        <v>180</v>
      </c>
      <c r="B186" s="20"/>
      <c r="C186" s="27"/>
      <c r="D186" s="21"/>
      <c r="E186" s="21"/>
      <c r="F186" s="22"/>
      <c r="G186" s="27"/>
      <c r="H186" s="198"/>
    </row>
    <row r="187" spans="1:13" ht="15" customHeight="1" outlineLevel="1" x14ac:dyDescent="0.3">
      <c r="D187" s="11"/>
      <c r="E187" s="118" t="str">
        <f>IF(D187="","",VLOOKUP(D187,'Popis žene'!$C$2:$E$54,2))</f>
        <v/>
      </c>
      <c r="F187" s="124" t="str">
        <f>IF(D187="","",VLOOKUP(D187,'Popis žene'!$C$2:$E$54,3))</f>
        <v/>
      </c>
      <c r="M187" s="11" t="e">
        <f>DATEDIF(F187,H187,"Y")</f>
        <v>#VALUE!</v>
      </c>
    </row>
    <row r="188" spans="1:13" ht="15" customHeight="1" outlineLevel="1" x14ac:dyDescent="0.3">
      <c r="D188" s="11"/>
      <c r="E188" s="118" t="str">
        <f>IF(D188="","",VLOOKUP(D188,'Popis žene'!$C$2:$E$54,2))</f>
        <v/>
      </c>
      <c r="F188" s="124" t="str">
        <f>IF(D188="","",VLOOKUP(D188,'Popis žene'!$C$2:$E$54,3))</f>
        <v/>
      </c>
    </row>
    <row r="189" spans="1:13" ht="15" customHeight="1" x14ac:dyDescent="0.3">
      <c r="A189" s="176" t="s">
        <v>139</v>
      </c>
      <c r="B189" s="177"/>
      <c r="C189" s="26"/>
      <c r="D189" s="178"/>
      <c r="E189" s="178"/>
      <c r="F189" s="179"/>
      <c r="G189" s="194"/>
      <c r="H189" s="197"/>
    </row>
    <row r="190" spans="1:13" ht="15" customHeight="1" outlineLevel="1" x14ac:dyDescent="0.3">
      <c r="A190" s="19" t="s">
        <v>173</v>
      </c>
      <c r="B190" s="20"/>
      <c r="C190" s="27"/>
      <c r="D190" s="21"/>
      <c r="E190" s="21"/>
      <c r="F190" s="22"/>
      <c r="G190" s="27"/>
      <c r="H190" s="198"/>
    </row>
    <row r="191" spans="1:13" ht="15" customHeight="1" outlineLevel="1" x14ac:dyDescent="0.3">
      <c r="B191" s="11">
        <v>3.45</v>
      </c>
      <c r="D191" s="218" t="s">
        <v>454</v>
      </c>
      <c r="E191" s="118" t="str">
        <f>IF(D191="","",VLOOKUP(D191,'Popis žene'!$C$2:$E$54,2))</f>
        <v>Dinamo</v>
      </c>
      <c r="F191" s="124">
        <f>IF(D191="","",VLOOKUP(D191,'Popis žene'!$C$2:$E$54,3))</f>
        <v>28023</v>
      </c>
      <c r="G191" s="219" t="s">
        <v>451</v>
      </c>
      <c r="H191" s="71">
        <v>43180</v>
      </c>
      <c r="M191" s="11">
        <f>DATEDIF(F191,H191,"Y")</f>
        <v>41</v>
      </c>
    </row>
    <row r="192" spans="1:13" ht="15" customHeight="1" outlineLevel="1" x14ac:dyDescent="0.3">
      <c r="D192" s="11"/>
      <c r="E192" s="118" t="str">
        <f>IF(D192="","",VLOOKUP(D192,'Popis žene'!$C$2:$E$54,2))</f>
        <v/>
      </c>
      <c r="F192" s="124" t="str">
        <f>IF(D192="","",VLOOKUP(D192,'Popis žene'!$C$2:$E$54,3))</f>
        <v/>
      </c>
      <c r="M192" s="11" t="e">
        <f>DATEDIF(F192,H192,"Y")</f>
        <v>#VALUE!</v>
      </c>
    </row>
    <row r="193" spans="1:13" ht="15" customHeight="1" x14ac:dyDescent="0.3">
      <c r="A193" s="176" t="s">
        <v>140</v>
      </c>
      <c r="B193" s="177"/>
      <c r="C193" s="26"/>
      <c r="D193" s="178"/>
      <c r="E193" s="178"/>
      <c r="F193" s="179"/>
      <c r="G193" s="194"/>
      <c r="H193" s="197"/>
    </row>
    <row r="194" spans="1:13" ht="15" customHeight="1" outlineLevel="1" x14ac:dyDescent="0.3">
      <c r="A194" s="19" t="s">
        <v>172</v>
      </c>
      <c r="B194" s="20"/>
      <c r="C194" s="27"/>
      <c r="D194" s="21"/>
      <c r="E194" s="21"/>
      <c r="F194" s="22"/>
      <c r="G194" s="27"/>
      <c r="H194" s="198"/>
    </row>
    <row r="195" spans="1:13" ht="15" customHeight="1" outlineLevel="2" x14ac:dyDescent="0.3">
      <c r="D195" s="11"/>
      <c r="E195" s="118" t="str">
        <f>IF(D195="","",VLOOKUP(D195,'Popis žene'!$C$2:$E$54,2))</f>
        <v/>
      </c>
      <c r="F195" s="124" t="str">
        <f>IF(D195="","",VLOOKUP(D195,'Popis žene'!$C$2:$E$54,3))</f>
        <v/>
      </c>
      <c r="M195" s="11" t="e">
        <f>DATEDIF(F195,H195,"Y")</f>
        <v>#VALUE!</v>
      </c>
    </row>
    <row r="196" spans="1:13" ht="15" customHeight="1" outlineLevel="2" x14ac:dyDescent="0.3">
      <c r="D196" s="11"/>
      <c r="E196" s="118" t="str">
        <f>IF(D196="","",VLOOKUP(D196,'Popis žene'!$C$2:$E$54,2))</f>
        <v/>
      </c>
      <c r="F196" s="124" t="str">
        <f>IF(D196="","",VLOOKUP(D196,'Popis žene'!$C$2:$E$54,3))</f>
        <v/>
      </c>
    </row>
    <row r="197" spans="1:13" ht="15" customHeight="1" outlineLevel="1" x14ac:dyDescent="0.3">
      <c r="A197" s="19" t="s">
        <v>173</v>
      </c>
      <c r="B197" s="20"/>
      <c r="C197" s="27"/>
      <c r="D197" s="21"/>
      <c r="E197" s="21"/>
      <c r="F197" s="22"/>
      <c r="G197" s="27"/>
      <c r="H197" s="198"/>
    </row>
    <row r="198" spans="1:13" ht="15" customHeight="1" outlineLevel="2" x14ac:dyDescent="0.3">
      <c r="D198" s="11"/>
      <c r="E198" s="118" t="str">
        <f>IF(D198="","",VLOOKUP(D198,'Popis žene'!$C$2:$E$54,2))</f>
        <v/>
      </c>
      <c r="F198" s="124" t="str">
        <f>IF(D198="","",VLOOKUP(D198,'Popis žene'!$C$2:$E$54,3))</f>
        <v/>
      </c>
      <c r="M198" s="11" t="e">
        <f>DATEDIF(F198,H198,"Y")</f>
        <v>#VALUE!</v>
      </c>
    </row>
    <row r="199" spans="1:13" ht="15" customHeight="1" outlineLevel="2" x14ac:dyDescent="0.3">
      <c r="D199" s="11"/>
      <c r="E199" s="118" t="str">
        <f>IF(D199="","",VLOOKUP(D199,'Popis žene'!$C$2:$E$54,2))</f>
        <v/>
      </c>
      <c r="F199" s="124" t="str">
        <f>IF(D199="","",VLOOKUP(D199,'Popis žene'!$C$2:$E$54,3))</f>
        <v/>
      </c>
      <c r="M199" s="11" t="e">
        <f>DATEDIF(F199,H199,"Y")</f>
        <v>#VALUE!</v>
      </c>
    </row>
    <row r="200" spans="1:13" ht="15" customHeight="1" outlineLevel="1" x14ac:dyDescent="0.3">
      <c r="A200" s="19" t="s">
        <v>174</v>
      </c>
      <c r="B200" s="20"/>
      <c r="C200" s="27"/>
      <c r="D200" s="20"/>
      <c r="E200" s="20"/>
      <c r="F200" s="22"/>
      <c r="G200" s="27"/>
      <c r="H200" s="198"/>
    </row>
    <row r="201" spans="1:13" ht="15" customHeight="1" outlineLevel="2" x14ac:dyDescent="0.3">
      <c r="B201" s="11">
        <v>7.2</v>
      </c>
      <c r="D201" s="11" t="s">
        <v>176</v>
      </c>
      <c r="E201" s="118" t="str">
        <f>IF(D201="","",VLOOKUP(D201,'Popis žene'!$C$2:$E$54,2))</f>
        <v>Zagreb-Ulix</v>
      </c>
      <c r="F201" s="124">
        <f>IF(D201="","",VLOOKUP(D201,'Popis žene'!$C$2:$E$54,3))</f>
        <v>24942</v>
      </c>
      <c r="G201" s="28" t="s">
        <v>83</v>
      </c>
      <c r="H201" s="71">
        <v>43170</v>
      </c>
      <c r="M201" s="11">
        <f>DATEDIF(F201,H201,"Y")</f>
        <v>49</v>
      </c>
    </row>
    <row r="202" spans="1:13" ht="15" customHeight="1" outlineLevel="2" x14ac:dyDescent="0.3">
      <c r="D202" s="11"/>
      <c r="E202" s="118" t="str">
        <f>IF(D202="","",VLOOKUP(D202,'Popis žene'!$C$2:$E$54,2))</f>
        <v/>
      </c>
      <c r="F202" s="124" t="str">
        <f>IF(D202="","",VLOOKUP(D202,'Popis žene'!$C$2:$E$54,3))</f>
        <v/>
      </c>
      <c r="M202" s="11" t="e">
        <f>DATEDIF(F202,H202,"Y")</f>
        <v>#VALUE!</v>
      </c>
    </row>
    <row r="203" spans="1:13" ht="15" customHeight="1" outlineLevel="2" x14ac:dyDescent="0.3">
      <c r="D203" s="11"/>
      <c r="E203" s="118" t="str">
        <f>IF(D203="","",VLOOKUP(D203,'Popis žene'!$C$2:$E$54,2))</f>
        <v/>
      </c>
      <c r="F203" s="124" t="str">
        <f>IF(D203="","",VLOOKUP(D203,'Popis žene'!$C$2:$E$54,3))</f>
        <v/>
      </c>
      <c r="M203" s="11" t="e">
        <f>DATEDIF(F203,H203,"Y")</f>
        <v>#VALUE!</v>
      </c>
    </row>
    <row r="204" spans="1:13" ht="15" customHeight="1" outlineLevel="1" x14ac:dyDescent="0.3">
      <c r="A204" s="19" t="s">
        <v>195</v>
      </c>
      <c r="B204" s="20"/>
      <c r="C204" s="27"/>
      <c r="D204" s="21"/>
      <c r="E204" s="21"/>
      <c r="F204" s="22"/>
      <c r="G204" s="27"/>
      <c r="H204" s="198"/>
    </row>
    <row r="205" spans="1:13" ht="15" customHeight="1" outlineLevel="2" x14ac:dyDescent="0.3">
      <c r="D205" s="11"/>
      <c r="E205" s="118" t="str">
        <f>IF(D205="","",VLOOKUP(D205,'Popis žene'!$C$2:$E$54,2))</f>
        <v/>
      </c>
      <c r="F205" s="124" t="str">
        <f>IF(D205="","",VLOOKUP(D205,'Popis žene'!$C$2:$E$54,3))</f>
        <v/>
      </c>
      <c r="M205" s="11" t="e">
        <f>DATEDIF(F205,H205,"Y")</f>
        <v>#VALUE!</v>
      </c>
    </row>
    <row r="206" spans="1:13" ht="15" customHeight="1" outlineLevel="2" x14ac:dyDescent="0.3">
      <c r="D206" s="11"/>
      <c r="E206" s="118" t="str">
        <f>IF(D206="","",VLOOKUP(D206,'Popis žene'!$C$2:$E$54,2))</f>
        <v/>
      </c>
      <c r="F206" s="124" t="str">
        <f>IF(D206="","",VLOOKUP(D206,'Popis žene'!$C$2:$E$54,3))</f>
        <v/>
      </c>
      <c r="M206" s="11" t="e">
        <f>DATEDIF(F206,H206,"Y")</f>
        <v>#VALUE!</v>
      </c>
    </row>
    <row r="207" spans="1:13" ht="15" customHeight="1" outlineLevel="1" x14ac:dyDescent="0.3">
      <c r="A207" s="19" t="s">
        <v>180</v>
      </c>
      <c r="B207" s="20"/>
      <c r="C207" s="31"/>
      <c r="D207" s="21"/>
      <c r="E207" s="21"/>
      <c r="F207" s="22"/>
      <c r="G207" s="27"/>
      <c r="H207" s="198"/>
    </row>
    <row r="208" spans="1:13" ht="15" customHeight="1" outlineLevel="2" x14ac:dyDescent="0.3">
      <c r="D208" s="11"/>
      <c r="E208" s="118" t="str">
        <f>IF(D208="","",VLOOKUP(D208,'Popis žene'!$C$2:$E$54,2))</f>
        <v/>
      </c>
      <c r="F208" s="124" t="str">
        <f>IF(D208="","",VLOOKUP(D208,'Popis žene'!$C$2:$E$54,3))</f>
        <v/>
      </c>
      <c r="M208" s="11" t="e">
        <f>DATEDIF(F208,H208,"Y")</f>
        <v>#VALUE!</v>
      </c>
    </row>
    <row r="209" spans="1:13" ht="15" customHeight="1" outlineLevel="2" x14ac:dyDescent="0.3">
      <c r="D209" s="11"/>
      <c r="E209" s="118" t="str">
        <f>IF(D209="","",VLOOKUP(D209,'Popis žene'!$C$2:$E$54,2))</f>
        <v/>
      </c>
      <c r="F209" s="124" t="str">
        <f>IF(D209="","",VLOOKUP(D209,'Popis žene'!$C$2:$E$54,3))</f>
        <v/>
      </c>
      <c r="M209" s="11" t="e">
        <f>DATEDIF(F209,H209,"Y")</f>
        <v>#VALUE!</v>
      </c>
    </row>
    <row r="210" spans="1:13" ht="15" customHeight="1" outlineLevel="1" x14ac:dyDescent="0.3">
      <c r="A210" s="19" t="s">
        <v>181</v>
      </c>
      <c r="B210" s="33"/>
      <c r="C210" s="31"/>
      <c r="D210" s="20"/>
      <c r="E210" s="20"/>
      <c r="F210" s="22"/>
      <c r="G210" s="27"/>
      <c r="H210" s="198"/>
    </row>
    <row r="211" spans="1:13" ht="15" customHeight="1" outlineLevel="2" x14ac:dyDescent="0.3">
      <c r="B211" s="160">
        <v>8.59</v>
      </c>
      <c r="D211" s="11" t="s">
        <v>196</v>
      </c>
      <c r="E211" s="118" t="str">
        <f>IF(D211="","",VLOOKUP(D211,'Popis žene'!$C$2:$E$54,2))</f>
        <v>AK Kvarner</v>
      </c>
      <c r="F211" s="124">
        <f>IF(D211="","",VLOOKUP(D211,'Popis žene'!$C$2:$E$54,3))</f>
        <v>20543</v>
      </c>
      <c r="G211" s="28" t="s">
        <v>83</v>
      </c>
      <c r="H211" s="71">
        <v>43170</v>
      </c>
      <c r="M211" s="11">
        <f>DATEDIF(F211,H211,"Y")</f>
        <v>61</v>
      </c>
    </row>
    <row r="212" spans="1:13" ht="15" customHeight="1" outlineLevel="2" x14ac:dyDescent="0.3">
      <c r="B212" s="160">
        <v>8.1</v>
      </c>
      <c r="D212" s="11" t="s">
        <v>197</v>
      </c>
      <c r="E212" s="118" t="str">
        <f>IF(D212="","",VLOOKUP(D212,'Popis žene'!$C$2:$E$54,2))</f>
        <v>Kvarner</v>
      </c>
      <c r="F212" s="124">
        <f>IF(D212="","",VLOOKUP(D212,'Popis žene'!$C$2:$E$54,3))</f>
        <v>21107</v>
      </c>
      <c r="G212" s="28" t="s">
        <v>83</v>
      </c>
      <c r="H212" s="71">
        <v>43170</v>
      </c>
      <c r="M212" s="11">
        <f>DATEDIF(F212,H212,"Y")</f>
        <v>60</v>
      </c>
    </row>
    <row r="213" spans="1:13" ht="15" customHeight="1" outlineLevel="2" x14ac:dyDescent="0.3">
      <c r="B213" s="160">
        <v>5.52</v>
      </c>
      <c r="D213" s="11" t="s">
        <v>183</v>
      </c>
      <c r="E213" s="118" t="str">
        <f>IF(D213="","",VLOOKUP(D213,'Popis žene'!$C$2:$E$54,2))</f>
        <v>Maksimir</v>
      </c>
      <c r="F213" s="124">
        <f>IF(D213="","",VLOOKUP(D213,'Popis žene'!$C$2:$E$54,3))</f>
        <v>20891</v>
      </c>
      <c r="G213" s="28" t="s">
        <v>83</v>
      </c>
      <c r="H213" s="71">
        <v>43170</v>
      </c>
      <c r="M213" s="11">
        <f>DATEDIF(F213,H213,"Y")</f>
        <v>60</v>
      </c>
    </row>
    <row r="214" spans="1:13" ht="15" customHeight="1" outlineLevel="2" x14ac:dyDescent="0.3">
      <c r="B214" s="160"/>
      <c r="D214" s="11"/>
      <c r="E214" s="118" t="str">
        <f>IF(D214="","",VLOOKUP(D214,'Popis žene'!$C$2:$E$54,2))</f>
        <v/>
      </c>
      <c r="F214" s="124" t="str">
        <f>IF(D214="","",VLOOKUP(D214,'Popis žene'!$C$2:$E$54,3))</f>
        <v/>
      </c>
      <c r="M214" s="11" t="e">
        <f>DATEDIF(F214,H214,"Y")</f>
        <v>#VALUE!</v>
      </c>
    </row>
    <row r="215" spans="1:13" ht="15" customHeight="1" outlineLevel="1" x14ac:dyDescent="0.3">
      <c r="A215" s="19" t="s">
        <v>184</v>
      </c>
      <c r="B215" s="33"/>
      <c r="C215" s="31"/>
      <c r="D215" s="20"/>
      <c r="E215" s="20"/>
      <c r="F215" s="22"/>
      <c r="G215" s="27"/>
      <c r="H215" s="198"/>
    </row>
    <row r="216" spans="1:13" ht="15" customHeight="1" outlineLevel="2" x14ac:dyDescent="0.3">
      <c r="D216" s="11"/>
      <c r="E216" s="118" t="str">
        <f>IF(D216="","",VLOOKUP(D216,'Popis žene'!$C$2:$E$54,2))</f>
        <v/>
      </c>
      <c r="F216" s="124" t="str">
        <f>IF(D216="","",VLOOKUP(D216,'Popis žene'!$C$2:$E$54,3))</f>
        <v/>
      </c>
      <c r="M216" s="11" t="e">
        <f>DATEDIF(F216,H216,"Y")</f>
        <v>#VALUE!</v>
      </c>
    </row>
    <row r="217" spans="1:13" ht="15" customHeight="1" outlineLevel="2" x14ac:dyDescent="0.3">
      <c r="D217" s="11"/>
      <c r="E217" s="118" t="str">
        <f>IF(D217="","",VLOOKUP(D217,'Popis žene'!$C$2:$E$54,2))</f>
        <v/>
      </c>
      <c r="F217" s="124" t="str">
        <f>IF(D217="","",VLOOKUP(D217,'Popis žene'!$C$2:$E$54,3))</f>
        <v/>
      </c>
      <c r="M217" s="11" t="e">
        <f>DATEDIF(F217,H217,"Y")</f>
        <v>#VALUE!</v>
      </c>
    </row>
    <row r="218" spans="1:13" ht="15" customHeight="1" outlineLevel="1" x14ac:dyDescent="0.3">
      <c r="A218" s="19" t="s">
        <v>198</v>
      </c>
      <c r="B218" s="33"/>
      <c r="C218" s="31"/>
      <c r="D218" s="20"/>
      <c r="E218" s="20"/>
      <c r="F218" s="22"/>
      <c r="G218" s="27"/>
      <c r="H218" s="198"/>
    </row>
    <row r="219" spans="1:13" ht="15" customHeight="1" outlineLevel="2" x14ac:dyDescent="0.3">
      <c r="D219" s="11"/>
      <c r="E219" s="118" t="str">
        <f>IF(D219="","",VLOOKUP(D219,'Popis žene'!$C$2:$E$54,2))</f>
        <v/>
      </c>
      <c r="F219" s="124" t="str">
        <f>IF(D219="","",VLOOKUP(D219,'Popis žene'!$C$2:$E$54,3))</f>
        <v/>
      </c>
      <c r="M219" s="11" t="e">
        <f>DATEDIF(F219,H219,"Y")</f>
        <v>#VALUE!</v>
      </c>
    </row>
    <row r="220" spans="1:13" ht="15" customHeight="1" outlineLevel="2" x14ac:dyDescent="0.3">
      <c r="D220" s="11"/>
      <c r="E220" s="118" t="str">
        <f>IF(D220="","",VLOOKUP(D220,'Popis žene'!$C$2:$E$54,2))</f>
        <v/>
      </c>
      <c r="F220" s="124" t="str">
        <f>IF(D220="","",VLOOKUP(D220,'Popis žene'!$C$2:$E$54,3))</f>
        <v/>
      </c>
      <c r="M220" s="11" t="e">
        <f>DATEDIF(F220,H220,"Y")</f>
        <v>#VALUE!</v>
      </c>
    </row>
    <row r="221" spans="1:13" ht="15" customHeight="1" outlineLevel="1" x14ac:dyDescent="0.3">
      <c r="A221" s="19" t="s">
        <v>199</v>
      </c>
      <c r="B221" s="20"/>
      <c r="C221" s="27"/>
      <c r="D221" s="21"/>
      <c r="E221" s="21"/>
      <c r="F221" s="22"/>
      <c r="G221" s="27"/>
      <c r="H221" s="198"/>
    </row>
    <row r="222" spans="1:13" ht="15" customHeight="1" outlineLevel="2" x14ac:dyDescent="0.3">
      <c r="D222" s="11"/>
      <c r="E222" s="118" t="str">
        <f>IF(D222="","",VLOOKUP(D222,'Popis žene'!$C$2:$E$54,2))</f>
        <v/>
      </c>
      <c r="F222" s="124" t="str">
        <f>IF(D222="","",VLOOKUP(D222,'Popis žene'!$C$2:$E$54,3))</f>
        <v/>
      </c>
      <c r="M222" s="11" t="e">
        <f>DATEDIF(F222,H222,"Y")</f>
        <v>#VALUE!</v>
      </c>
    </row>
    <row r="223" spans="1:13" ht="15" customHeight="1" outlineLevel="2" x14ac:dyDescent="0.3">
      <c r="D223" s="11"/>
      <c r="E223" s="118" t="str">
        <f>IF(D223="","",VLOOKUP(D223,'Popis žene'!$C$2:$E$54,2))</f>
        <v/>
      </c>
      <c r="F223" s="124" t="str">
        <f>IF(D223="","",VLOOKUP(D223,'Popis žene'!$C$2:$E$54,3))</f>
        <v/>
      </c>
    </row>
    <row r="224" spans="1:13" ht="15" customHeight="1" outlineLevel="1" x14ac:dyDescent="0.3">
      <c r="A224" s="19" t="s">
        <v>200</v>
      </c>
      <c r="B224" s="20"/>
      <c r="C224" s="27"/>
      <c r="D224" s="21"/>
      <c r="E224" s="21"/>
      <c r="F224" s="22"/>
      <c r="G224" s="27"/>
      <c r="H224" s="198"/>
    </row>
    <row r="225" spans="1:13" ht="15" customHeight="1" outlineLevel="1" x14ac:dyDescent="0.3">
      <c r="D225" s="11"/>
      <c r="E225" s="118" t="str">
        <f>IF(D225="","",VLOOKUP(D225,'Popis žene'!$C$2:$E$54,2))</f>
        <v/>
      </c>
      <c r="F225" s="124" t="str">
        <f>IF(D225="","",VLOOKUP(D225,'Popis žene'!$C$2:$E$54,3))</f>
        <v/>
      </c>
      <c r="M225" s="11" t="e">
        <f>DATEDIF(F225,H225,"Y")</f>
        <v>#VALUE!</v>
      </c>
    </row>
    <row r="226" spans="1:13" ht="15" customHeight="1" outlineLevel="1" x14ac:dyDescent="0.3">
      <c r="D226" s="11"/>
      <c r="E226" s="118" t="str">
        <f>IF(D226="","",VLOOKUP(D226,'Popis žene'!$C$2:$E$54,2))</f>
        <v/>
      </c>
      <c r="F226" s="124" t="str">
        <f>IF(D226="","",VLOOKUP(D226,'Popis žene'!$C$2:$E$54,3))</f>
        <v/>
      </c>
      <c r="M226" s="11" t="e">
        <f>DATEDIF(F226,H226,"Y")</f>
        <v>#VALUE!</v>
      </c>
    </row>
    <row r="227" spans="1:13" ht="15" customHeight="1" x14ac:dyDescent="0.3">
      <c r="A227" s="176" t="s">
        <v>149</v>
      </c>
      <c r="B227" s="177"/>
      <c r="C227" s="26"/>
      <c r="D227" s="178"/>
      <c r="E227" s="178"/>
      <c r="F227" s="179"/>
      <c r="G227" s="194"/>
      <c r="H227" s="197"/>
    </row>
    <row r="228" spans="1:13" ht="15" customHeight="1" outlineLevel="1" x14ac:dyDescent="0.3">
      <c r="A228" s="19" t="s">
        <v>172</v>
      </c>
      <c r="B228" s="20"/>
      <c r="C228" s="27"/>
      <c r="D228" s="21"/>
      <c r="E228" s="21"/>
      <c r="F228" s="22"/>
      <c r="G228" s="27"/>
      <c r="H228" s="198"/>
    </row>
    <row r="229" spans="1:13" ht="15" customHeight="1" outlineLevel="2" x14ac:dyDescent="0.3">
      <c r="D229" s="11"/>
      <c r="E229" s="118" t="str">
        <f>IF(D229="","",VLOOKUP(D229,'Popis žene'!$C$2:$E$54,2))</f>
        <v/>
      </c>
      <c r="F229" s="124" t="str">
        <f>IF(D229="","",VLOOKUP(D229,'Popis žene'!$C$2:$E$54,3))</f>
        <v/>
      </c>
      <c r="M229" s="11" t="e">
        <f>DATEDIF(F229,H229,"Y")</f>
        <v>#VALUE!</v>
      </c>
    </row>
    <row r="230" spans="1:13" ht="15" customHeight="1" outlineLevel="2" x14ac:dyDescent="0.3">
      <c r="D230" s="11"/>
      <c r="E230" s="118" t="str">
        <f>IF(D230="","",VLOOKUP(D230,'Popis žene'!$C$2:$E$54,2))</f>
        <v/>
      </c>
      <c r="F230" s="124" t="str">
        <f>IF(D230="","",VLOOKUP(D230,'Popis žene'!$C$2:$E$54,3))</f>
        <v/>
      </c>
      <c r="M230" s="11" t="e">
        <f>DATEDIF(F230,H230,"Y")</f>
        <v>#VALUE!</v>
      </c>
    </row>
    <row r="231" spans="1:13" ht="15" customHeight="1" outlineLevel="1" x14ac:dyDescent="0.3">
      <c r="A231" s="19" t="s">
        <v>173</v>
      </c>
      <c r="B231" s="20"/>
      <c r="C231" s="27"/>
      <c r="D231" s="21"/>
      <c r="E231" s="21"/>
      <c r="F231" s="22"/>
      <c r="G231" s="27"/>
      <c r="H231" s="198"/>
    </row>
    <row r="232" spans="1:13" ht="15" customHeight="1" outlineLevel="2" x14ac:dyDescent="0.3">
      <c r="D232" s="11"/>
      <c r="E232" s="118" t="str">
        <f>IF(D232="","",VLOOKUP(D232,'Popis žene'!$C$2:$E$54,2))</f>
        <v/>
      </c>
      <c r="F232" s="124" t="str">
        <f>IF(D232="","",VLOOKUP(D232,'Popis žene'!$C$2:$E$54,3))</f>
        <v/>
      </c>
      <c r="M232" s="11" t="e">
        <f>DATEDIF(F232,H232,"Y")</f>
        <v>#VALUE!</v>
      </c>
    </row>
    <row r="233" spans="1:13" ht="15" customHeight="1" outlineLevel="2" x14ac:dyDescent="0.3">
      <c r="D233" s="11"/>
      <c r="E233" s="118" t="str">
        <f>IF(D233="","",VLOOKUP(D233,'Popis žene'!$C$2:$E$54,2))</f>
        <v/>
      </c>
      <c r="F233" s="124" t="str">
        <f>IF(D233="","",VLOOKUP(D233,'Popis žene'!$C$2:$E$54,3))</f>
        <v/>
      </c>
    </row>
    <row r="234" spans="1:13" ht="15" customHeight="1" outlineLevel="1" x14ac:dyDescent="0.3">
      <c r="A234" s="19" t="s">
        <v>174</v>
      </c>
      <c r="B234" s="20"/>
      <c r="C234" s="27"/>
      <c r="D234" s="21"/>
      <c r="E234" s="21"/>
      <c r="F234" s="22"/>
      <c r="G234" s="27"/>
      <c r="H234" s="198"/>
    </row>
    <row r="235" spans="1:13" ht="15" customHeight="1" outlineLevel="2" x14ac:dyDescent="0.3">
      <c r="D235" s="11"/>
      <c r="E235" s="118" t="str">
        <f>IF(D235="","",VLOOKUP(D235,'Popis žene'!$C$2:$E$54,2))</f>
        <v/>
      </c>
      <c r="F235" s="124" t="str">
        <f>IF(D235="","",VLOOKUP(D235,'Popis žene'!$C$2:$E$54,3))</f>
        <v/>
      </c>
      <c r="M235" s="11" t="e">
        <f>DATEDIF(F235,H235,"Y")</f>
        <v>#VALUE!</v>
      </c>
    </row>
    <row r="236" spans="1:13" ht="15" customHeight="1" outlineLevel="2" x14ac:dyDescent="0.3">
      <c r="D236" s="11"/>
      <c r="E236" s="118" t="str">
        <f>IF(D236="","",VLOOKUP(D236,'Popis žene'!$C$2:$E$54,2))</f>
        <v/>
      </c>
      <c r="F236" s="124" t="str">
        <f>IF(D236="","",VLOOKUP(D236,'Popis žene'!$C$2:$E$54,3))</f>
        <v/>
      </c>
      <c r="M236" s="11" t="e">
        <f>DATEDIF(F236,H236,"Y")</f>
        <v>#VALUE!</v>
      </c>
    </row>
    <row r="237" spans="1:13" ht="15" customHeight="1" outlineLevel="2" x14ac:dyDescent="0.3">
      <c r="D237" s="11"/>
      <c r="E237" s="118" t="str">
        <f>IF(D237="","",VLOOKUP(D237,'Popis žene'!$C$2:$E$54,2))</f>
        <v/>
      </c>
      <c r="F237" s="124" t="str">
        <f>IF(D237="","",VLOOKUP(D237,'Popis žene'!$C$2:$E$54,3))</f>
        <v/>
      </c>
      <c r="M237" s="11" t="e">
        <f>DATEDIF(F237,H237,"Y")</f>
        <v>#VALUE!</v>
      </c>
    </row>
    <row r="238" spans="1:13" ht="15" customHeight="1" outlineLevel="1" x14ac:dyDescent="0.3">
      <c r="A238" s="19" t="s">
        <v>177</v>
      </c>
      <c r="B238" s="20"/>
      <c r="C238" s="27"/>
      <c r="D238" s="21"/>
      <c r="E238" s="21"/>
      <c r="F238" s="22"/>
      <c r="G238" s="27"/>
      <c r="H238" s="198"/>
    </row>
    <row r="239" spans="1:13" ht="15" customHeight="1" outlineLevel="2" x14ac:dyDescent="0.3">
      <c r="D239" s="11"/>
      <c r="E239" s="118" t="str">
        <f>IF(D239="","",VLOOKUP(D239,'Popis žene'!$C$2:$E$54,2))</f>
        <v/>
      </c>
      <c r="F239" s="124" t="str">
        <f>IF(D239="","",VLOOKUP(D239,'Popis žene'!$C$2:$E$54,3))</f>
        <v/>
      </c>
      <c r="M239" s="11" t="e">
        <f>DATEDIF(F239,H239,"Y")</f>
        <v>#VALUE!</v>
      </c>
    </row>
    <row r="240" spans="1:13" ht="15" customHeight="1" outlineLevel="2" x14ac:dyDescent="0.3">
      <c r="D240" s="11"/>
      <c r="E240" s="118" t="str">
        <f>IF(D240="","",VLOOKUP(D240,'Popis žene'!$C$2:$E$54,2))</f>
        <v/>
      </c>
      <c r="F240" s="124" t="str">
        <f>IF(D240="","",VLOOKUP(D240,'Popis žene'!$C$2:$E$54,3))</f>
        <v/>
      </c>
    </row>
    <row r="241" spans="1:17" ht="15" customHeight="1" outlineLevel="1" x14ac:dyDescent="0.3">
      <c r="A241" s="19" t="s">
        <v>180</v>
      </c>
      <c r="B241" s="20"/>
      <c r="C241" s="27"/>
      <c r="D241" s="21"/>
      <c r="E241" s="21"/>
      <c r="F241" s="22"/>
      <c r="G241" s="27"/>
      <c r="H241" s="198"/>
    </row>
    <row r="242" spans="1:17" ht="15" customHeight="1" outlineLevel="2" x14ac:dyDescent="0.3">
      <c r="D242" s="11"/>
      <c r="E242" s="118" t="str">
        <f>IF(D242="","",VLOOKUP(D242,'Popis žene'!$C$2:$E$54,2))</f>
        <v/>
      </c>
      <c r="F242" s="124" t="str">
        <f>IF(D242="","",VLOOKUP(D242,'Popis žene'!$C$2:$E$54,3))</f>
        <v/>
      </c>
      <c r="M242" s="11" t="e">
        <f>DATEDIF(F242,H242,"Y")</f>
        <v>#VALUE!</v>
      </c>
    </row>
    <row r="243" spans="1:17" ht="15" customHeight="1" outlineLevel="2" x14ac:dyDescent="0.3">
      <c r="D243" s="11"/>
      <c r="E243" s="118" t="str">
        <f>IF(D243="","",VLOOKUP(D243,'Popis žene'!$C$2:$E$54,2))</f>
        <v/>
      </c>
      <c r="F243" s="124" t="str">
        <f>IF(D243="","",VLOOKUP(D243,'Popis žene'!$C$2:$E$54,3))</f>
        <v/>
      </c>
      <c r="M243" s="11" t="e">
        <f>DATEDIF(F243,H243,"Y")</f>
        <v>#VALUE!</v>
      </c>
    </row>
    <row r="244" spans="1:17" ht="15" customHeight="1" outlineLevel="1" x14ac:dyDescent="0.3">
      <c r="A244" s="19" t="s">
        <v>181</v>
      </c>
      <c r="B244" s="20"/>
      <c r="C244" s="27"/>
      <c r="D244" s="21"/>
      <c r="E244" s="21"/>
      <c r="F244" s="22"/>
      <c r="G244" s="27"/>
      <c r="H244" s="198"/>
    </row>
    <row r="245" spans="1:17" ht="15" customHeight="1" outlineLevel="2" x14ac:dyDescent="0.3">
      <c r="D245" s="11"/>
      <c r="E245" s="118" t="str">
        <f>IF(D245="","",VLOOKUP(D245,'Popis žene'!$C$2:$E$54,2))</f>
        <v/>
      </c>
      <c r="F245" s="124" t="str">
        <f>IF(D245="","",VLOOKUP(D245,'Popis žene'!$C$2:$E$54,3))</f>
        <v/>
      </c>
      <c r="M245" s="11" t="e">
        <f>DATEDIF(F245,H245,"Y")</f>
        <v>#VALUE!</v>
      </c>
      <c r="Q245" s="11">
        <v>11.16</v>
      </c>
    </row>
    <row r="246" spans="1:17" ht="15" customHeight="1" outlineLevel="2" x14ac:dyDescent="0.3">
      <c r="D246" s="11"/>
      <c r="E246" s="118" t="str">
        <f>IF(D246="","",VLOOKUP(D246,'Popis žene'!$C$2:$E$54,2))</f>
        <v/>
      </c>
      <c r="F246" s="124" t="str">
        <f>IF(D246="","",VLOOKUP(D246,'Popis žene'!$C$2:$E$54,3))</f>
        <v/>
      </c>
      <c r="M246" s="11" t="e">
        <f>DATEDIF(F246,H246,"Y")</f>
        <v>#VALUE!</v>
      </c>
      <c r="Q246" s="11">
        <v>10.28</v>
      </c>
    </row>
    <row r="247" spans="1:17" ht="15" customHeight="1" outlineLevel="2" x14ac:dyDescent="0.3">
      <c r="D247" s="11"/>
      <c r="E247" s="118" t="str">
        <f>IF(D247="","",VLOOKUP(D247,'Popis žene'!$C$2:$E$54,2))</f>
        <v/>
      </c>
      <c r="F247" s="124" t="str">
        <f>IF(D247="","",VLOOKUP(D247,'Popis žene'!$C$2:$E$54,3))</f>
        <v/>
      </c>
      <c r="M247" s="11" t="e">
        <f>DATEDIF(F247,H247,"Y")</f>
        <v>#VALUE!</v>
      </c>
    </row>
    <row r="248" spans="1:17" ht="15" customHeight="1" outlineLevel="1" x14ac:dyDescent="0.3">
      <c r="A248" s="19" t="s">
        <v>184</v>
      </c>
      <c r="B248" s="20"/>
      <c r="C248" s="27"/>
      <c r="D248" s="21"/>
      <c r="E248" s="21"/>
      <c r="F248" s="22"/>
      <c r="G248" s="27"/>
      <c r="H248" s="198"/>
    </row>
    <row r="249" spans="1:17" ht="15" customHeight="1" outlineLevel="2" x14ac:dyDescent="0.3">
      <c r="D249" s="11"/>
      <c r="E249" s="118" t="str">
        <f>IF(D249="","",VLOOKUP(D249,'Popis žene'!$C$2:$E$54,2))</f>
        <v/>
      </c>
      <c r="F249" s="124" t="str">
        <f>IF(D249="","",VLOOKUP(D249,'Popis žene'!$C$2:$E$54,3))</f>
        <v/>
      </c>
      <c r="M249" s="11" t="e">
        <f>DATEDIF(F249,H249,"Y")</f>
        <v>#VALUE!</v>
      </c>
    </row>
    <row r="250" spans="1:17" ht="15" customHeight="1" outlineLevel="2" x14ac:dyDescent="0.3">
      <c r="D250" s="11"/>
      <c r="E250" s="118" t="str">
        <f>IF(D250="","",VLOOKUP(D250,'Popis žene'!$C$2:$E$54,2))</f>
        <v/>
      </c>
      <c r="F250" s="124" t="str">
        <f>IF(D250="","",VLOOKUP(D250,'Popis žene'!$C$2:$E$54,3))</f>
        <v/>
      </c>
      <c r="M250" s="11" t="e">
        <f>DATEDIF(F250,H250,"Y")</f>
        <v>#VALUE!</v>
      </c>
    </row>
    <row r="251" spans="1:17" ht="15" customHeight="1" outlineLevel="1" x14ac:dyDescent="0.3">
      <c r="A251" s="19" t="s">
        <v>198</v>
      </c>
      <c r="B251" s="20"/>
      <c r="C251" s="27"/>
      <c r="D251" s="21"/>
      <c r="E251" s="21"/>
      <c r="F251" s="22"/>
      <c r="G251" s="27"/>
      <c r="H251" s="198"/>
    </row>
    <row r="252" spans="1:17" outlineLevel="2" x14ac:dyDescent="0.3">
      <c r="D252" s="11"/>
      <c r="E252" s="118" t="str">
        <f>IF(D252="","",VLOOKUP(D252,'Popis žene'!$C$2:$E$54,2))</f>
        <v/>
      </c>
      <c r="F252" s="124" t="str">
        <f>IF(D252="","",VLOOKUP(D252,'Popis žene'!$C$2:$E$54,3))</f>
        <v/>
      </c>
      <c r="M252" s="11" t="e">
        <f>DATEDIF(F252,H252,"Y")</f>
        <v>#VALUE!</v>
      </c>
      <c r="Q252" s="11">
        <v>8.17</v>
      </c>
    </row>
    <row r="253" spans="1:17" ht="15" customHeight="1" outlineLevel="2" x14ac:dyDescent="0.3">
      <c r="D253" s="11"/>
      <c r="E253" s="118" t="str">
        <f>IF(D253="","",VLOOKUP(D253,'Popis žene'!$C$2:$E$54,2))</f>
        <v/>
      </c>
      <c r="F253" s="124" t="str">
        <f>IF(D253="","",VLOOKUP(D253,'Popis žene'!$C$2:$E$54,3))</f>
        <v/>
      </c>
      <c r="M253" s="11" t="e">
        <f>DATEDIF(F253,H253,"Y")</f>
        <v>#VALUE!</v>
      </c>
    </row>
    <row r="254" spans="1:17" ht="15" customHeight="1" outlineLevel="1" x14ac:dyDescent="0.3">
      <c r="A254" s="19" t="s">
        <v>200</v>
      </c>
      <c r="B254" s="20"/>
      <c r="C254" s="27"/>
      <c r="D254" s="21"/>
      <c r="E254" s="21"/>
      <c r="F254" s="22"/>
      <c r="G254" s="27"/>
      <c r="H254" s="198"/>
    </row>
    <row r="255" spans="1:17" ht="15" customHeight="1" outlineLevel="1" x14ac:dyDescent="0.3">
      <c r="D255" s="11"/>
      <c r="E255" s="118" t="str">
        <f>IF(D255="","",VLOOKUP(D255,'Popis žene'!$C$2:$E$54,2))</f>
        <v/>
      </c>
      <c r="F255" s="124" t="str">
        <f>IF(D255="","",VLOOKUP(D255,'Popis žene'!$C$2:$E$54,3))</f>
        <v/>
      </c>
      <c r="M255" s="11" t="e">
        <f>DATEDIF(F255,H255,"Y")</f>
        <v>#VALUE!</v>
      </c>
    </row>
    <row r="256" spans="1:17" ht="15" customHeight="1" outlineLevel="1" x14ac:dyDescent="0.3">
      <c r="D256" s="11"/>
      <c r="E256" s="118" t="str">
        <f>IF(D256="","",VLOOKUP(D256,'Popis žene'!$C$2:$E$54,2))</f>
        <v/>
      </c>
      <c r="F256" s="124" t="str">
        <f>IF(D256="","",VLOOKUP(D256,'Popis žene'!$C$2:$E$54,3))</f>
        <v/>
      </c>
    </row>
    <row r="257" spans="1:8" ht="18" x14ac:dyDescent="0.3">
      <c r="A257" s="176" t="s">
        <v>201</v>
      </c>
      <c r="B257" s="177"/>
      <c r="C257" s="26"/>
      <c r="D257" s="178"/>
      <c r="E257" s="178"/>
      <c r="F257" s="179"/>
      <c r="G257" s="194"/>
      <c r="H257" s="197"/>
    </row>
    <row r="258" spans="1:8" ht="15" customHeight="1" outlineLevel="1" x14ac:dyDescent="0.3">
      <c r="A258" s="19" t="s">
        <v>174</v>
      </c>
      <c r="B258" s="20"/>
      <c r="C258" s="27"/>
      <c r="D258" s="21"/>
      <c r="E258" s="21"/>
      <c r="F258" s="22"/>
      <c r="G258" s="195"/>
      <c r="H258" s="199"/>
    </row>
    <row r="259" spans="1:8" outlineLevel="1" x14ac:dyDescent="0.3">
      <c r="D259" s="11"/>
      <c r="E259" s="118" t="str">
        <f>IF(D259="","",VLOOKUP(D259,'Popis žene'!$C$2:$E$54,2))</f>
        <v/>
      </c>
      <c r="F259" s="124" t="str">
        <f>IF(D259="","",VLOOKUP(D259,'Popis žene'!$C$2:$E$54,3))</f>
        <v/>
      </c>
    </row>
    <row r="260" spans="1:8" outlineLevel="1" x14ac:dyDescent="0.3">
      <c r="D260" s="11"/>
      <c r="E260" s="118" t="str">
        <f>IF(D260="","",VLOOKUP(D260,'Popis žene'!$C$2:$E$54,2))</f>
        <v/>
      </c>
      <c r="F260" s="124" t="str">
        <f>IF(D260="","",VLOOKUP(D260,'Popis žene'!$C$2:$E$54,3))</f>
        <v/>
      </c>
    </row>
    <row r="261" spans="1:8" ht="15" customHeight="1" outlineLevel="1" x14ac:dyDescent="0.3">
      <c r="D261" s="11"/>
      <c r="E261" s="118" t="str">
        <f>IF(D261="","",VLOOKUP(D261,'Popis žene'!$C$2:$E$54,2))</f>
        <v/>
      </c>
      <c r="F261" s="124" t="str">
        <f>IF(D261="","",VLOOKUP(D261,'Popis žene'!$C$2:$E$54,3))</f>
        <v/>
      </c>
    </row>
    <row r="262" spans="1:8" hidden="1" x14ac:dyDescent="0.3">
      <c r="G262" s="11"/>
      <c r="H262" s="18"/>
    </row>
  </sheetData>
  <autoFilter ref="A1:A262">
    <filterColumn colId="0">
      <customFilters and="1">
        <customFilter operator="notEqual" val=" "/>
      </customFilters>
    </filterColumn>
  </autoFilter>
  <pageMargins left="0.69861111111111107" right="0.69861111111111107" top="0.75" bottom="0.75" header="0.51111111111111107" footer="0.51111111111111107"/>
  <pageSetup paperSize="9" orientation="portrait" horizontalDpi="30066" verticalDpi="26478" r:id="rId1"/>
  <headerFooter alignWithMargins="0"/>
  <rowBreaks count="2" manualBreakCount="2">
    <brk id="188" max="16383" man="1"/>
    <brk id="22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opLeftCell="A67" workbookViewId="0">
      <selection activeCell="D99" sqref="D99"/>
    </sheetView>
  </sheetViews>
  <sheetFormatPr defaultColWidth="8.44140625" defaultRowHeight="14.4" x14ac:dyDescent="0.3"/>
  <cols>
    <col min="1" max="1" width="12.5546875" bestFit="1" customWidth="1"/>
    <col min="2" max="2" width="15" bestFit="1" customWidth="1"/>
    <col min="3" max="3" width="18" bestFit="1" customWidth="1"/>
    <col min="4" max="4" width="18.21875" bestFit="1" customWidth="1"/>
    <col min="5" max="5" width="13.5546875" bestFit="1" customWidth="1"/>
  </cols>
  <sheetData>
    <row r="1" spans="1:5" x14ac:dyDescent="0.3">
      <c r="A1" s="125" t="s">
        <v>202</v>
      </c>
      <c r="B1" s="125" t="s">
        <v>203</v>
      </c>
      <c r="C1" s="125" t="s">
        <v>2</v>
      </c>
      <c r="D1" s="125" t="s">
        <v>66</v>
      </c>
      <c r="E1" s="125" t="s">
        <v>6</v>
      </c>
    </row>
    <row r="2" spans="1:5" x14ac:dyDescent="0.3">
      <c r="A2" s="1" t="s">
        <v>204</v>
      </c>
      <c r="B2" s="1" t="s">
        <v>205</v>
      </c>
      <c r="C2" s="1" t="str">
        <f t="shared" ref="C2:C33" si="0">CONCATENATE(B2," ",A2)</f>
        <v>Abramović Milan</v>
      </c>
      <c r="D2" s="1" t="s">
        <v>206</v>
      </c>
      <c r="E2" s="105">
        <v>13078</v>
      </c>
    </row>
    <row r="3" spans="1:5" x14ac:dyDescent="0.3">
      <c r="A3" s="1" t="s">
        <v>207</v>
      </c>
      <c r="B3" s="1" t="s">
        <v>208</v>
      </c>
      <c r="C3" s="1" t="str">
        <f t="shared" si="0"/>
        <v>Banovak Darko</v>
      </c>
      <c r="D3" s="1"/>
      <c r="E3" s="105"/>
    </row>
    <row r="4" spans="1:5" x14ac:dyDescent="0.3">
      <c r="A4" s="1" t="s">
        <v>209</v>
      </c>
      <c r="B4" s="1" t="s">
        <v>210</v>
      </c>
      <c r="C4" s="1" t="str">
        <f t="shared" si="0"/>
        <v>Bertek Krunoslav</v>
      </c>
      <c r="D4" s="1" t="s">
        <v>211</v>
      </c>
      <c r="E4" s="105">
        <v>28543</v>
      </c>
    </row>
    <row r="5" spans="1:5" x14ac:dyDescent="0.3">
      <c r="A5" s="1" t="s">
        <v>212</v>
      </c>
      <c r="B5" s="1" t="s">
        <v>213</v>
      </c>
      <c r="C5" s="1" t="str">
        <f t="shared" si="0"/>
        <v>Bogojević Božidar</v>
      </c>
      <c r="D5" s="1" t="s">
        <v>214</v>
      </c>
      <c r="E5" s="105">
        <v>14982</v>
      </c>
    </row>
    <row r="6" spans="1:5" x14ac:dyDescent="0.3">
      <c r="A6" s="1" t="s">
        <v>215</v>
      </c>
      <c r="B6" s="1" t="s">
        <v>216</v>
      </c>
      <c r="C6" s="1" t="str">
        <f t="shared" si="0"/>
        <v>Bonacci Duje</v>
      </c>
      <c r="D6" s="1" t="s">
        <v>217</v>
      </c>
      <c r="E6" s="105">
        <v>26816</v>
      </c>
    </row>
    <row r="7" spans="1:5" x14ac:dyDescent="0.3">
      <c r="A7" s="1" t="s">
        <v>218</v>
      </c>
      <c r="B7" s="1" t="s">
        <v>219</v>
      </c>
      <c r="C7" s="1" t="str">
        <f t="shared" si="0"/>
        <v>Božić Aleksandar</v>
      </c>
      <c r="D7" s="1"/>
      <c r="E7" s="105">
        <v>23750</v>
      </c>
    </row>
    <row r="8" spans="1:5" x14ac:dyDescent="0.3">
      <c r="A8" s="1" t="s">
        <v>220</v>
      </c>
      <c r="B8" s="1" t="s">
        <v>221</v>
      </c>
      <c r="C8" s="1" t="str">
        <f t="shared" si="0"/>
        <v>Brdovčak Dubravko</v>
      </c>
      <c r="D8" s="1" t="s">
        <v>80</v>
      </c>
      <c r="E8" s="105">
        <v>28574</v>
      </c>
    </row>
    <row r="9" spans="1:5" x14ac:dyDescent="0.3">
      <c r="A9" s="1" t="s">
        <v>222</v>
      </c>
      <c r="B9" s="1" t="s">
        <v>223</v>
      </c>
      <c r="C9" s="1" t="str">
        <f t="shared" si="0"/>
        <v>Brnić Hrvoje</v>
      </c>
      <c r="D9" s="1" t="s">
        <v>224</v>
      </c>
      <c r="E9" s="105">
        <v>28048</v>
      </c>
    </row>
    <row r="10" spans="1:5" x14ac:dyDescent="0.3">
      <c r="A10" s="1" t="s">
        <v>225</v>
      </c>
      <c r="B10" s="1" t="s">
        <v>226</v>
      </c>
      <c r="C10" s="1" t="str">
        <f t="shared" si="0"/>
        <v>Brundić Nenad</v>
      </c>
      <c r="D10" s="1"/>
      <c r="E10" s="105"/>
    </row>
    <row r="11" spans="1:5" x14ac:dyDescent="0.3">
      <c r="A11" s="1" t="s">
        <v>227</v>
      </c>
      <c r="B11" s="1" t="s">
        <v>228</v>
      </c>
      <c r="C11" s="1" t="str">
        <f t="shared" si="0"/>
        <v>Cindrić Davor</v>
      </c>
      <c r="D11" s="1" t="s">
        <v>229</v>
      </c>
      <c r="E11" s="105">
        <v>29105</v>
      </c>
    </row>
    <row r="12" spans="1:5" x14ac:dyDescent="0.3">
      <c r="A12" s="1" t="s">
        <v>230</v>
      </c>
      <c r="B12" s="1" t="s">
        <v>231</v>
      </c>
      <c r="C12" s="1" t="str">
        <f t="shared" si="0"/>
        <v>Čamak Franjo</v>
      </c>
      <c r="D12" s="1" t="s">
        <v>232</v>
      </c>
      <c r="E12" s="105">
        <v>23206</v>
      </c>
    </row>
    <row r="13" spans="1:5" x14ac:dyDescent="0.3">
      <c r="A13" s="1" t="s">
        <v>212</v>
      </c>
      <c r="B13" s="1" t="s">
        <v>233</v>
      </c>
      <c r="C13" s="1" t="str">
        <f t="shared" si="0"/>
        <v>Deodat Krešić Božidar</v>
      </c>
      <c r="D13" s="1" t="s">
        <v>224</v>
      </c>
      <c r="E13" s="105">
        <v>18036</v>
      </c>
    </row>
    <row r="14" spans="1:5" x14ac:dyDescent="0.3">
      <c r="A14" s="1" t="s">
        <v>234</v>
      </c>
      <c r="B14" s="1" t="s">
        <v>235</v>
      </c>
      <c r="C14" s="1" t="str">
        <f t="shared" si="0"/>
        <v>Devčić Berislav</v>
      </c>
      <c r="D14" s="1" t="s">
        <v>236</v>
      </c>
      <c r="E14" s="105">
        <v>24316</v>
      </c>
    </row>
    <row r="15" spans="1:5" x14ac:dyDescent="0.3">
      <c r="A15" s="1" t="s">
        <v>237</v>
      </c>
      <c r="B15" s="1" t="s">
        <v>238</v>
      </c>
      <c r="C15" s="1" t="str">
        <f t="shared" si="0"/>
        <v>Dugac Tihomir</v>
      </c>
      <c r="D15" s="1"/>
      <c r="E15" s="105">
        <v>25606</v>
      </c>
    </row>
    <row r="16" spans="1:5" x14ac:dyDescent="0.3">
      <c r="A16" s="1" t="s">
        <v>230</v>
      </c>
      <c r="B16" s="1" t="s">
        <v>239</v>
      </c>
      <c r="C16" s="1" t="str">
        <f t="shared" si="0"/>
        <v>Dujić Franjo</v>
      </c>
      <c r="D16" s="1" t="s">
        <v>240</v>
      </c>
      <c r="E16" s="105">
        <v>24966</v>
      </c>
    </row>
    <row r="17" spans="1:5" x14ac:dyDescent="0.3">
      <c r="A17" s="1" t="s">
        <v>241</v>
      </c>
      <c r="B17" s="1" t="s">
        <v>242</v>
      </c>
      <c r="C17" s="1" t="str">
        <f t="shared" si="0"/>
        <v>Ećimović Vlatko</v>
      </c>
      <c r="D17" s="1" t="s">
        <v>224</v>
      </c>
      <c r="E17" s="105">
        <v>27034</v>
      </c>
    </row>
    <row r="18" spans="1:5" x14ac:dyDescent="0.3">
      <c r="A18" s="1" t="s">
        <v>243</v>
      </c>
      <c r="B18" s="1" t="s">
        <v>244</v>
      </c>
      <c r="C18" s="1" t="str">
        <f t="shared" si="0"/>
        <v>Endrih Antun</v>
      </c>
      <c r="D18" s="1" t="s">
        <v>224</v>
      </c>
      <c r="E18" s="105">
        <v>17267</v>
      </c>
    </row>
    <row r="19" spans="1:5" x14ac:dyDescent="0.3">
      <c r="A19" s="1" t="s">
        <v>245</v>
      </c>
      <c r="B19" s="1" t="s">
        <v>246</v>
      </c>
      <c r="C19" s="1" t="str">
        <f t="shared" si="0"/>
        <v>Ergotić Siniša</v>
      </c>
      <c r="D19" s="1" t="s">
        <v>217</v>
      </c>
      <c r="E19" s="105">
        <v>25095</v>
      </c>
    </row>
    <row r="20" spans="1:5" x14ac:dyDescent="0.3">
      <c r="A20" s="1" t="s">
        <v>204</v>
      </c>
      <c r="B20" s="1" t="s">
        <v>247</v>
      </c>
      <c r="C20" s="1" t="str">
        <f t="shared" si="0"/>
        <v>Eror Milan</v>
      </c>
      <c r="D20" s="1" t="s">
        <v>248</v>
      </c>
      <c r="E20" s="105">
        <v>23127</v>
      </c>
    </row>
    <row r="21" spans="1:5" x14ac:dyDescent="0.3">
      <c r="A21" s="1" t="s">
        <v>249</v>
      </c>
      <c r="B21" s="1" t="s">
        <v>250</v>
      </c>
      <c r="C21" s="1" t="str">
        <f t="shared" si="0"/>
        <v>Filipović Jure</v>
      </c>
      <c r="D21" s="1"/>
      <c r="E21" s="105"/>
    </row>
    <row r="22" spans="1:5" x14ac:dyDescent="0.3">
      <c r="A22" s="1" t="s">
        <v>251</v>
      </c>
      <c r="B22" s="1" t="s">
        <v>252</v>
      </c>
      <c r="C22" s="1" t="str">
        <f t="shared" si="0"/>
        <v>Fontana Anton</v>
      </c>
      <c r="D22" s="1" t="s">
        <v>253</v>
      </c>
      <c r="E22" s="105">
        <v>12805</v>
      </c>
    </row>
    <row r="23" spans="1:5" x14ac:dyDescent="0.3">
      <c r="A23" s="1" t="s">
        <v>254</v>
      </c>
      <c r="B23" s="1" t="s">
        <v>255</v>
      </c>
      <c r="C23" s="1" t="str">
        <f t="shared" si="0"/>
        <v>Goić Dražen</v>
      </c>
      <c r="D23" s="1" t="s">
        <v>217</v>
      </c>
      <c r="E23" s="105">
        <v>15910</v>
      </c>
    </row>
    <row r="24" spans="1:5" x14ac:dyDescent="0.3">
      <c r="A24" s="1" t="s">
        <v>256</v>
      </c>
      <c r="B24" s="1" t="s">
        <v>257</v>
      </c>
      <c r="C24" s="1" t="str">
        <f t="shared" si="0"/>
        <v>Gojkovič Tomislav</v>
      </c>
      <c r="D24" s="1"/>
      <c r="E24" s="105">
        <v>24498</v>
      </c>
    </row>
    <row r="25" spans="1:5" x14ac:dyDescent="0.3">
      <c r="A25" s="1" t="s">
        <v>258</v>
      </c>
      <c r="B25" s="1" t="s">
        <v>259</v>
      </c>
      <c r="C25" s="1" t="str">
        <f t="shared" si="0"/>
        <v>Graberec Ivan</v>
      </c>
      <c r="D25" s="1" t="s">
        <v>224</v>
      </c>
      <c r="E25" s="105">
        <v>23540</v>
      </c>
    </row>
    <row r="26" spans="1:5" x14ac:dyDescent="0.3">
      <c r="A26" s="1" t="s">
        <v>260</v>
      </c>
      <c r="B26" s="1" t="s">
        <v>261</v>
      </c>
      <c r="C26" s="1" t="str">
        <f t="shared" si="0"/>
        <v>Haubrih Zdravko</v>
      </c>
      <c r="D26" s="1" t="s">
        <v>262</v>
      </c>
      <c r="E26" s="105">
        <v>19828</v>
      </c>
    </row>
    <row r="27" spans="1:5" x14ac:dyDescent="0.3">
      <c r="A27" s="1" t="s">
        <v>263</v>
      </c>
      <c r="B27" s="1" t="s">
        <v>261</v>
      </c>
      <c r="C27" s="1" t="str">
        <f t="shared" si="0"/>
        <v>Haubrih Želimir</v>
      </c>
      <c r="D27" s="1" t="s">
        <v>217</v>
      </c>
      <c r="E27" s="105">
        <v>23163</v>
      </c>
    </row>
    <row r="28" spans="1:5" x14ac:dyDescent="0.3">
      <c r="A28" s="1" t="s">
        <v>222</v>
      </c>
      <c r="B28" s="1" t="s">
        <v>264</v>
      </c>
      <c r="C28" s="1" t="str">
        <f t="shared" si="0"/>
        <v>Heim Hrvoje</v>
      </c>
      <c r="D28" s="1"/>
      <c r="E28" s="105">
        <v>28688</v>
      </c>
    </row>
    <row r="29" spans="1:5" x14ac:dyDescent="0.3">
      <c r="A29" s="1" t="s">
        <v>265</v>
      </c>
      <c r="B29" s="1" t="s">
        <v>266</v>
      </c>
      <c r="C29" s="1" t="str">
        <f t="shared" si="0"/>
        <v>Horvatić Zvonko</v>
      </c>
      <c r="D29" s="1" t="s">
        <v>240</v>
      </c>
      <c r="E29" s="105">
        <v>22450</v>
      </c>
    </row>
    <row r="30" spans="1:5" x14ac:dyDescent="0.3">
      <c r="A30" s="1" t="s">
        <v>267</v>
      </c>
      <c r="B30" s="1" t="s">
        <v>268</v>
      </c>
      <c r="C30" s="1" t="str">
        <f t="shared" si="0"/>
        <v>Jakobović Damir</v>
      </c>
      <c r="D30" s="1" t="s">
        <v>232</v>
      </c>
      <c r="E30" s="105">
        <v>24251</v>
      </c>
    </row>
    <row r="31" spans="1:5" x14ac:dyDescent="0.3">
      <c r="A31" s="1" t="s">
        <v>269</v>
      </c>
      <c r="B31" s="1" t="s">
        <v>270</v>
      </c>
      <c r="C31" s="1" t="str">
        <f t="shared" si="0"/>
        <v>Jambrešić Zdenko</v>
      </c>
      <c r="D31" s="1" t="s">
        <v>271</v>
      </c>
      <c r="E31" s="105">
        <v>19449</v>
      </c>
    </row>
    <row r="32" spans="1:5" x14ac:dyDescent="0.3">
      <c r="A32" s="1" t="s">
        <v>272</v>
      </c>
      <c r="B32" s="1" t="s">
        <v>273</v>
      </c>
      <c r="C32" s="1" t="str">
        <f t="shared" si="0"/>
        <v>Jerončić Renato-Zdenko</v>
      </c>
      <c r="D32" s="1" t="s">
        <v>224</v>
      </c>
      <c r="E32" s="105">
        <v>24982</v>
      </c>
    </row>
    <row r="33" spans="1:5" x14ac:dyDescent="0.3">
      <c r="A33" s="1" t="s">
        <v>274</v>
      </c>
      <c r="B33" s="1" t="s">
        <v>275</v>
      </c>
      <c r="C33" s="1" t="str">
        <f t="shared" si="0"/>
        <v>Junger Vladimir</v>
      </c>
      <c r="D33" s="1"/>
      <c r="E33" s="105">
        <v>18620</v>
      </c>
    </row>
    <row r="34" spans="1:5" x14ac:dyDescent="0.3">
      <c r="A34" s="1" t="s">
        <v>207</v>
      </c>
      <c r="B34" s="1" t="s">
        <v>276</v>
      </c>
      <c r="C34" s="1" t="str">
        <f t="shared" ref="C34:C65" si="1">CONCATENATE(B34," ",A34)</f>
        <v>Juričić Darko</v>
      </c>
      <c r="D34" s="1" t="s">
        <v>277</v>
      </c>
      <c r="E34" s="105">
        <v>25078</v>
      </c>
    </row>
    <row r="35" spans="1:5" x14ac:dyDescent="0.3">
      <c r="A35" s="1" t="s">
        <v>278</v>
      </c>
      <c r="B35" s="1" t="s">
        <v>279</v>
      </c>
      <c r="C35" s="1" t="str">
        <f t="shared" si="1"/>
        <v>Jurkić Branko</v>
      </c>
      <c r="D35" s="1" t="s">
        <v>224</v>
      </c>
      <c r="E35" s="105">
        <v>17996</v>
      </c>
    </row>
    <row r="36" spans="1:5" x14ac:dyDescent="0.3">
      <c r="A36" s="1" t="s">
        <v>280</v>
      </c>
      <c r="B36" s="1" t="s">
        <v>281</v>
      </c>
      <c r="C36" s="1" t="str">
        <f t="shared" si="1"/>
        <v>Kinder Ivica</v>
      </c>
      <c r="D36" s="1" t="s">
        <v>282</v>
      </c>
      <c r="E36" s="105">
        <v>24560</v>
      </c>
    </row>
    <row r="37" spans="1:5" x14ac:dyDescent="0.3">
      <c r="A37" s="1" t="s">
        <v>283</v>
      </c>
      <c r="B37" s="1" t="s">
        <v>284</v>
      </c>
      <c r="C37" s="1" t="str">
        <f t="shared" si="1"/>
        <v>Knez Stipo</v>
      </c>
      <c r="D37" s="1" t="s">
        <v>224</v>
      </c>
      <c r="E37" s="105">
        <v>17901</v>
      </c>
    </row>
    <row r="38" spans="1:5" x14ac:dyDescent="0.3">
      <c r="A38" s="1" t="s">
        <v>285</v>
      </c>
      <c r="B38" s="1" t="s">
        <v>286</v>
      </c>
      <c r="C38" s="1" t="str">
        <f t="shared" si="1"/>
        <v>Košić Krešimir</v>
      </c>
      <c r="D38" s="1" t="s">
        <v>262</v>
      </c>
      <c r="E38" s="105">
        <v>26486</v>
      </c>
    </row>
    <row r="39" spans="1:5" x14ac:dyDescent="0.3">
      <c r="A39" s="1" t="s">
        <v>287</v>
      </c>
      <c r="B39" s="1" t="s">
        <v>288</v>
      </c>
      <c r="C39" s="1" t="str">
        <f t="shared" si="1"/>
        <v>Kovačev Neven</v>
      </c>
      <c r="D39" s="1" t="s">
        <v>262</v>
      </c>
      <c r="E39" s="105">
        <v>31778</v>
      </c>
    </row>
    <row r="40" spans="1:5" x14ac:dyDescent="0.3">
      <c r="A40" s="1" t="s">
        <v>289</v>
      </c>
      <c r="B40" s="1" t="s">
        <v>290</v>
      </c>
      <c r="C40" s="1" t="str">
        <f t="shared" si="1"/>
        <v>Krstić Ante</v>
      </c>
      <c r="D40" s="1" t="s">
        <v>224</v>
      </c>
      <c r="E40" s="105">
        <v>27346</v>
      </c>
    </row>
    <row r="41" spans="1:5" x14ac:dyDescent="0.3">
      <c r="A41" s="1" t="s">
        <v>245</v>
      </c>
      <c r="B41" s="1" t="s">
        <v>291</v>
      </c>
      <c r="C41" s="1" t="str">
        <f t="shared" si="1"/>
        <v>Lajtman Siniša</v>
      </c>
      <c r="D41" s="1" t="s">
        <v>240</v>
      </c>
      <c r="E41" s="105">
        <v>30041</v>
      </c>
    </row>
    <row r="42" spans="1:5" x14ac:dyDescent="0.3">
      <c r="A42" s="1" t="s">
        <v>292</v>
      </c>
      <c r="B42" s="1" t="s">
        <v>293</v>
      </c>
      <c r="C42" s="1" t="str">
        <f t="shared" si="1"/>
        <v>Lavrenčak Robert</v>
      </c>
      <c r="D42" s="1" t="s">
        <v>262</v>
      </c>
      <c r="E42" s="105">
        <v>23860</v>
      </c>
    </row>
    <row r="43" spans="1:5" x14ac:dyDescent="0.3">
      <c r="A43" s="1" t="s">
        <v>294</v>
      </c>
      <c r="B43" s="1" t="s">
        <v>295</v>
      </c>
      <c r="C43" s="1" t="str">
        <f t="shared" si="1"/>
        <v>Ledić Kruno</v>
      </c>
      <c r="D43" s="1" t="s">
        <v>262</v>
      </c>
      <c r="E43" s="105">
        <v>23695</v>
      </c>
    </row>
    <row r="44" spans="1:5" x14ac:dyDescent="0.3">
      <c r="A44" s="1" t="s">
        <v>207</v>
      </c>
      <c r="B44" s="1" t="s">
        <v>296</v>
      </c>
      <c r="C44" s="1" t="str">
        <f t="shared" si="1"/>
        <v>Levačić Darko</v>
      </c>
      <c r="D44" s="1" t="s">
        <v>240</v>
      </c>
      <c r="E44" s="105">
        <v>29108</v>
      </c>
    </row>
    <row r="45" spans="1:5" x14ac:dyDescent="0.3">
      <c r="A45" s="1" t="s">
        <v>274</v>
      </c>
      <c r="B45" s="1" t="s">
        <v>297</v>
      </c>
      <c r="C45" s="1" t="str">
        <f t="shared" si="1"/>
        <v>Lončarić Vladimir</v>
      </c>
      <c r="D45" s="1"/>
      <c r="E45" s="105">
        <v>22785</v>
      </c>
    </row>
    <row r="46" spans="1:5" x14ac:dyDescent="0.3">
      <c r="A46" s="1" t="s">
        <v>267</v>
      </c>
      <c r="B46" s="1" t="s">
        <v>298</v>
      </c>
      <c r="C46" s="1" t="str">
        <f t="shared" si="1"/>
        <v>Ludvig Damir</v>
      </c>
      <c r="D46" s="1" t="s">
        <v>232</v>
      </c>
      <c r="E46" s="105">
        <v>22290</v>
      </c>
    </row>
    <row r="47" spans="1:5" x14ac:dyDescent="0.3">
      <c r="A47" s="1" t="s">
        <v>299</v>
      </c>
      <c r="B47" s="1" t="s">
        <v>300</v>
      </c>
      <c r="C47" s="1" t="str">
        <f t="shared" si="1"/>
        <v>Lukač Nikola</v>
      </c>
      <c r="D47" s="1" t="s">
        <v>206</v>
      </c>
      <c r="E47" s="105">
        <v>16217</v>
      </c>
    </row>
    <row r="48" spans="1:5" x14ac:dyDescent="0.3">
      <c r="A48" s="1" t="s">
        <v>258</v>
      </c>
      <c r="B48" s="1" t="s">
        <v>301</v>
      </c>
      <c r="C48" s="1" t="str">
        <f t="shared" si="1"/>
        <v>Madecki Ivan</v>
      </c>
      <c r="D48" s="1"/>
      <c r="E48" s="105">
        <v>20347</v>
      </c>
    </row>
    <row r="49" spans="1:5" x14ac:dyDescent="0.3">
      <c r="A49" s="1" t="s">
        <v>302</v>
      </c>
      <c r="B49" s="1" t="s">
        <v>303</v>
      </c>
      <c r="C49" s="1" t="str">
        <f t="shared" si="1"/>
        <v>Malinarić Fran</v>
      </c>
      <c r="D49" s="1" t="s">
        <v>224</v>
      </c>
      <c r="E49" s="105">
        <v>19236</v>
      </c>
    </row>
    <row r="50" spans="1:5" x14ac:dyDescent="0.3">
      <c r="A50" s="1" t="s">
        <v>230</v>
      </c>
      <c r="B50" s="1" t="s">
        <v>304</v>
      </c>
      <c r="C50" s="1" t="str">
        <f t="shared" si="1"/>
        <v>Mandić Franjo</v>
      </c>
      <c r="D50" s="1" t="s">
        <v>305</v>
      </c>
      <c r="E50" s="105">
        <v>20187</v>
      </c>
    </row>
    <row r="51" spans="1:5" x14ac:dyDescent="0.3">
      <c r="A51" s="1" t="s">
        <v>306</v>
      </c>
      <c r="B51" s="1" t="s">
        <v>307</v>
      </c>
      <c r="C51" s="1" t="str">
        <f t="shared" si="1"/>
        <v>Marić Mladen</v>
      </c>
      <c r="D51" s="1" t="s">
        <v>308</v>
      </c>
      <c r="E51" s="105">
        <v>18994</v>
      </c>
    </row>
    <row r="52" spans="1:5" x14ac:dyDescent="0.3">
      <c r="A52" s="1" t="s">
        <v>309</v>
      </c>
      <c r="B52" s="1" t="s">
        <v>310</v>
      </c>
      <c r="C52" s="1" t="str">
        <f t="shared" si="1"/>
        <v>Mihinjač Goran</v>
      </c>
      <c r="D52" s="1" t="s">
        <v>311</v>
      </c>
      <c r="E52" s="105">
        <v>27510</v>
      </c>
    </row>
    <row r="53" spans="1:5" x14ac:dyDescent="0.3">
      <c r="A53" s="1" t="s">
        <v>312</v>
      </c>
      <c r="B53" s="1" t="s">
        <v>313</v>
      </c>
      <c r="C53" s="1" t="str">
        <f t="shared" si="1"/>
        <v>Miletić Miroslav</v>
      </c>
      <c r="D53" s="1" t="s">
        <v>224</v>
      </c>
      <c r="E53" s="105">
        <v>20145</v>
      </c>
    </row>
    <row r="54" spans="1:5" x14ac:dyDescent="0.3">
      <c r="A54" s="1" t="s">
        <v>312</v>
      </c>
      <c r="B54" s="1" t="s">
        <v>314</v>
      </c>
      <c r="C54" s="1" t="str">
        <f t="shared" si="1"/>
        <v>Milivojević Miroslav</v>
      </c>
      <c r="D54" s="1" t="s">
        <v>80</v>
      </c>
      <c r="E54" s="105">
        <v>13555</v>
      </c>
    </row>
    <row r="55" spans="1:5" x14ac:dyDescent="0.3">
      <c r="A55" s="1" t="s">
        <v>315</v>
      </c>
      <c r="B55" s="1" t="s">
        <v>316</v>
      </c>
      <c r="C55" s="1" t="str">
        <f t="shared" si="1"/>
        <v>Nedelkovski Dragan</v>
      </c>
      <c r="D55" s="1" t="s">
        <v>240</v>
      </c>
      <c r="E55" s="105">
        <v>18978</v>
      </c>
    </row>
    <row r="56" spans="1:5" x14ac:dyDescent="0.3">
      <c r="A56" s="1" t="s">
        <v>225</v>
      </c>
      <c r="B56" s="1" t="s">
        <v>317</v>
      </c>
      <c r="C56" s="1" t="str">
        <f t="shared" si="1"/>
        <v>Novak Nenad</v>
      </c>
      <c r="D56" s="1" t="s">
        <v>318</v>
      </c>
      <c r="E56" s="105">
        <v>27102</v>
      </c>
    </row>
    <row r="57" spans="1:5" x14ac:dyDescent="0.3">
      <c r="A57" s="1" t="s">
        <v>319</v>
      </c>
      <c r="B57" s="1" t="s">
        <v>320</v>
      </c>
      <c r="C57" s="1" t="str">
        <f t="shared" si="1"/>
        <v>Ostojić Boris</v>
      </c>
      <c r="D57" s="1" t="s">
        <v>224</v>
      </c>
      <c r="E57" s="105">
        <v>20248</v>
      </c>
    </row>
    <row r="58" spans="1:5" x14ac:dyDescent="0.3">
      <c r="A58" s="1" t="s">
        <v>321</v>
      </c>
      <c r="B58" s="1" t="s">
        <v>322</v>
      </c>
      <c r="C58" s="1" t="str">
        <f t="shared" si="1"/>
        <v>Pantalon Rajko</v>
      </c>
      <c r="D58" s="1" t="s">
        <v>323</v>
      </c>
      <c r="E58" s="105">
        <v>18521</v>
      </c>
    </row>
    <row r="59" spans="1:5" x14ac:dyDescent="0.3">
      <c r="A59" s="1" t="s">
        <v>245</v>
      </c>
      <c r="B59" s="1" t="s">
        <v>324</v>
      </c>
      <c r="C59" s="1" t="str">
        <f t="shared" si="1"/>
        <v>Pasanec Siniša</v>
      </c>
      <c r="D59" s="1" t="s">
        <v>277</v>
      </c>
      <c r="E59" s="105">
        <v>23820</v>
      </c>
    </row>
    <row r="60" spans="1:5" x14ac:dyDescent="0.3">
      <c r="A60" s="1" t="s">
        <v>325</v>
      </c>
      <c r="B60" s="1" t="s">
        <v>326</v>
      </c>
      <c r="C60" s="1" t="str">
        <f t="shared" si="1"/>
        <v>Perica Borislav</v>
      </c>
      <c r="D60" s="1" t="s">
        <v>323</v>
      </c>
      <c r="E60" s="105">
        <v>21916</v>
      </c>
    </row>
    <row r="61" spans="1:5" x14ac:dyDescent="0.3">
      <c r="A61" s="1" t="s">
        <v>207</v>
      </c>
      <c r="B61" s="1" t="s">
        <v>327</v>
      </c>
      <c r="C61" s="1" t="str">
        <f t="shared" si="1"/>
        <v>Pleh Darko</v>
      </c>
      <c r="D61" s="1"/>
      <c r="E61" s="105">
        <v>28773</v>
      </c>
    </row>
    <row r="62" spans="1:5" x14ac:dyDescent="0.3">
      <c r="A62" s="1" t="s">
        <v>328</v>
      </c>
      <c r="B62" s="1" t="s">
        <v>329</v>
      </c>
      <c r="C62" s="1" t="str">
        <f t="shared" si="1"/>
        <v>Polak Željko</v>
      </c>
      <c r="D62" s="1" t="s">
        <v>229</v>
      </c>
      <c r="E62" s="105">
        <v>27760</v>
      </c>
    </row>
    <row r="63" spans="1:5" x14ac:dyDescent="0.3">
      <c r="A63" s="1" t="s">
        <v>330</v>
      </c>
      <c r="B63" s="1" t="s">
        <v>331</v>
      </c>
      <c r="C63" s="1" t="str">
        <f t="shared" si="1"/>
        <v>Poznanović Branislav</v>
      </c>
      <c r="D63" s="1" t="s">
        <v>253</v>
      </c>
      <c r="E63" s="105">
        <v>16934</v>
      </c>
    </row>
    <row r="64" spans="1:5" x14ac:dyDescent="0.3">
      <c r="A64" s="1" t="s">
        <v>258</v>
      </c>
      <c r="B64" s="1" t="s">
        <v>332</v>
      </c>
      <c r="C64" s="1" t="str">
        <f t="shared" si="1"/>
        <v>Pukšar Ivan</v>
      </c>
      <c r="D64" s="1" t="s">
        <v>277</v>
      </c>
      <c r="E64" s="105">
        <v>20939</v>
      </c>
    </row>
    <row r="65" spans="1:5" x14ac:dyDescent="0.3">
      <c r="A65" s="1" t="s">
        <v>267</v>
      </c>
      <c r="B65" s="1" t="s">
        <v>333</v>
      </c>
      <c r="C65" s="1" t="str">
        <f t="shared" si="1"/>
        <v>Pušelj Damir</v>
      </c>
      <c r="D65" s="1" t="s">
        <v>217</v>
      </c>
      <c r="E65" s="105">
        <v>22862</v>
      </c>
    </row>
    <row r="66" spans="1:5" x14ac:dyDescent="0.3">
      <c r="A66" s="1" t="s">
        <v>334</v>
      </c>
      <c r="B66" s="1" t="s">
        <v>335</v>
      </c>
      <c r="C66" s="1" t="str">
        <f t="shared" ref="C66:C97" si="2">CONCATENATE(B66," ",A66)</f>
        <v>Radeljić Braco</v>
      </c>
      <c r="D66" s="1"/>
      <c r="E66" s="105">
        <v>21825</v>
      </c>
    </row>
    <row r="67" spans="1:5" x14ac:dyDescent="0.3">
      <c r="A67" s="1" t="s">
        <v>258</v>
      </c>
      <c r="B67" s="1" t="s">
        <v>336</v>
      </c>
      <c r="C67" s="1" t="str">
        <f t="shared" si="2"/>
        <v>Radešić Ivan</v>
      </c>
      <c r="D67" s="1" t="s">
        <v>337</v>
      </c>
      <c r="E67" s="105">
        <v>27690</v>
      </c>
    </row>
    <row r="68" spans="1:5" x14ac:dyDescent="0.3">
      <c r="A68" s="1" t="s">
        <v>338</v>
      </c>
      <c r="B68" s="1" t="s">
        <v>339</v>
      </c>
      <c r="C68" s="1" t="str">
        <f t="shared" si="2"/>
        <v>Radolović Ervin</v>
      </c>
      <c r="D68" s="1" t="s">
        <v>340</v>
      </c>
      <c r="E68" s="105">
        <v>27522</v>
      </c>
    </row>
    <row r="69" spans="1:5" x14ac:dyDescent="0.3">
      <c r="A69" s="1" t="s">
        <v>285</v>
      </c>
      <c r="B69" s="1" t="s">
        <v>341</v>
      </c>
      <c r="C69" s="1" t="str">
        <f t="shared" si="2"/>
        <v>Raguž Krešimir</v>
      </c>
      <c r="D69" s="1" t="s">
        <v>342</v>
      </c>
      <c r="E69" s="105">
        <v>26062</v>
      </c>
    </row>
    <row r="70" spans="1:5" x14ac:dyDescent="0.3">
      <c r="A70" s="1" t="s">
        <v>328</v>
      </c>
      <c r="B70" s="1" t="s">
        <v>343</v>
      </c>
      <c r="C70" s="1" t="str">
        <f t="shared" si="2"/>
        <v>Rupčić Željko</v>
      </c>
      <c r="D70" s="1" t="s">
        <v>344</v>
      </c>
      <c r="E70" s="105">
        <v>23675</v>
      </c>
    </row>
    <row r="71" spans="1:5" x14ac:dyDescent="0.3">
      <c r="A71" s="1" t="s">
        <v>260</v>
      </c>
      <c r="B71" s="1" t="s">
        <v>345</v>
      </c>
      <c r="C71" s="1" t="str">
        <f t="shared" si="2"/>
        <v>Salinger Zdravko</v>
      </c>
      <c r="D71" s="1"/>
      <c r="E71" s="105"/>
    </row>
    <row r="72" spans="1:5" x14ac:dyDescent="0.3">
      <c r="A72" s="1" t="s">
        <v>346</v>
      </c>
      <c r="B72" s="1" t="s">
        <v>347</v>
      </c>
      <c r="C72" s="1" t="str">
        <f t="shared" si="2"/>
        <v>Samac Branimir</v>
      </c>
      <c r="D72" s="1" t="s">
        <v>277</v>
      </c>
      <c r="E72" s="105">
        <v>22777</v>
      </c>
    </row>
    <row r="73" spans="1:5" x14ac:dyDescent="0.3">
      <c r="A73" s="1" t="s">
        <v>348</v>
      </c>
      <c r="B73" s="1" t="s">
        <v>349</v>
      </c>
      <c r="C73" s="1" t="str">
        <f t="shared" si="2"/>
        <v>Siber Drago</v>
      </c>
      <c r="D73" s="1" t="s">
        <v>224</v>
      </c>
      <c r="E73" s="105">
        <v>18431</v>
      </c>
    </row>
    <row r="74" spans="1:5" x14ac:dyDescent="0.3">
      <c r="A74" s="1" t="s">
        <v>306</v>
      </c>
      <c r="B74" s="1" t="s">
        <v>350</v>
      </c>
      <c r="C74" s="1" t="str">
        <f t="shared" si="2"/>
        <v>Smiljanić Mladen</v>
      </c>
      <c r="D74" s="1" t="s">
        <v>262</v>
      </c>
      <c r="E74" s="105">
        <v>24737</v>
      </c>
    </row>
    <row r="75" spans="1:5" x14ac:dyDescent="0.3">
      <c r="A75" s="1" t="s">
        <v>306</v>
      </c>
      <c r="B75" s="1" t="s">
        <v>351</v>
      </c>
      <c r="C75" s="1" t="str">
        <f t="shared" si="2"/>
        <v>Sraga Mladen</v>
      </c>
      <c r="D75" s="1" t="s">
        <v>277</v>
      </c>
      <c r="E75" s="105">
        <v>23648</v>
      </c>
    </row>
    <row r="76" spans="1:5" x14ac:dyDescent="0.3">
      <c r="A76" s="1" t="s">
        <v>352</v>
      </c>
      <c r="B76" s="1" t="s">
        <v>353</v>
      </c>
      <c r="C76" s="1" t="str">
        <f t="shared" si="2"/>
        <v>Starešinić Vlado</v>
      </c>
      <c r="D76" s="1" t="s">
        <v>224</v>
      </c>
      <c r="E76" s="105">
        <v>17870</v>
      </c>
    </row>
    <row r="77" spans="1:5" x14ac:dyDescent="0.3">
      <c r="A77" s="1" t="s">
        <v>243</v>
      </c>
      <c r="B77" s="1" t="s">
        <v>354</v>
      </c>
      <c r="C77" s="1" t="str">
        <f t="shared" si="2"/>
        <v>Šamukić Antun</v>
      </c>
      <c r="D77" s="1"/>
      <c r="E77" s="105">
        <v>18972</v>
      </c>
    </row>
    <row r="78" spans="1:5" x14ac:dyDescent="0.3">
      <c r="A78" s="1" t="s">
        <v>267</v>
      </c>
      <c r="B78" s="1" t="s">
        <v>355</v>
      </c>
      <c r="C78" s="1" t="str">
        <f t="shared" si="2"/>
        <v>Šarić Damir</v>
      </c>
      <c r="D78" s="1" t="s">
        <v>240</v>
      </c>
      <c r="E78" s="105">
        <v>26504</v>
      </c>
    </row>
    <row r="79" spans="1:5" x14ac:dyDescent="0.3">
      <c r="A79" s="1" t="s">
        <v>254</v>
      </c>
      <c r="B79" s="1" t="s">
        <v>355</v>
      </c>
      <c r="C79" s="1" t="str">
        <f t="shared" si="2"/>
        <v>Šarić Dražen</v>
      </c>
      <c r="D79" s="1"/>
      <c r="E79" s="105">
        <v>26602</v>
      </c>
    </row>
    <row r="80" spans="1:5" x14ac:dyDescent="0.3">
      <c r="A80" s="1" t="s">
        <v>243</v>
      </c>
      <c r="B80" s="1" t="s">
        <v>356</v>
      </c>
      <c r="C80" s="1" t="str">
        <f t="shared" si="2"/>
        <v>Šeremet Antun</v>
      </c>
      <c r="D80" s="1" t="s">
        <v>271</v>
      </c>
      <c r="E80" s="105">
        <v>20598</v>
      </c>
    </row>
    <row r="81" spans="1:5" x14ac:dyDescent="0.3">
      <c r="A81" s="1" t="s">
        <v>267</v>
      </c>
      <c r="B81" s="1" t="s">
        <v>357</v>
      </c>
      <c r="C81" s="1" t="str">
        <f t="shared" si="2"/>
        <v>Šimunić Damir</v>
      </c>
      <c r="D81" s="1"/>
      <c r="E81" s="105">
        <v>28202</v>
      </c>
    </row>
    <row r="82" spans="1:5" x14ac:dyDescent="0.3">
      <c r="A82" s="1" t="s">
        <v>292</v>
      </c>
      <c r="B82" s="1" t="s">
        <v>358</v>
      </c>
      <c r="C82" s="1" t="str">
        <f t="shared" si="2"/>
        <v>Štefan Robert</v>
      </c>
      <c r="D82" s="1"/>
      <c r="E82" s="105">
        <v>22120</v>
      </c>
    </row>
    <row r="83" spans="1:5" x14ac:dyDescent="0.3">
      <c r="A83" s="1" t="s">
        <v>359</v>
      </c>
      <c r="B83" s="1" t="s">
        <v>360</v>
      </c>
      <c r="C83" s="1" t="str">
        <f t="shared" si="2"/>
        <v>Štrk Igor</v>
      </c>
      <c r="D83" s="1" t="s">
        <v>308</v>
      </c>
      <c r="E83" s="105">
        <v>22130</v>
      </c>
    </row>
    <row r="84" spans="1:5" x14ac:dyDescent="0.3">
      <c r="A84" s="1" t="s">
        <v>267</v>
      </c>
      <c r="B84" s="1" t="s">
        <v>361</v>
      </c>
      <c r="C84" s="1" t="str">
        <f t="shared" si="2"/>
        <v>Šušnjar Damir</v>
      </c>
      <c r="D84" s="1" t="s">
        <v>262</v>
      </c>
      <c r="E84" s="105">
        <v>24770</v>
      </c>
    </row>
    <row r="85" spans="1:5" x14ac:dyDescent="0.3">
      <c r="A85" s="1" t="s">
        <v>362</v>
      </c>
      <c r="B85" s="1" t="s">
        <v>363</v>
      </c>
      <c r="C85" s="1" t="str">
        <f t="shared" si="2"/>
        <v>Tadić Danijel</v>
      </c>
      <c r="D85" s="1"/>
      <c r="E85" s="105">
        <v>21184</v>
      </c>
    </row>
    <row r="86" spans="1:5" x14ac:dyDescent="0.3">
      <c r="A86" s="1" t="s">
        <v>306</v>
      </c>
      <c r="B86" s="1" t="s">
        <v>363</v>
      </c>
      <c r="C86" s="1" t="str">
        <f t="shared" si="2"/>
        <v>Tadić Mladen</v>
      </c>
      <c r="D86" s="1" t="s">
        <v>217</v>
      </c>
      <c r="E86" s="105">
        <v>21659</v>
      </c>
    </row>
    <row r="87" spans="1:5" x14ac:dyDescent="0.3">
      <c r="A87" s="1" t="s">
        <v>306</v>
      </c>
      <c r="B87" s="1" t="s">
        <v>364</v>
      </c>
      <c r="C87" s="1" t="str">
        <f t="shared" si="2"/>
        <v>Tepšić Mladen</v>
      </c>
      <c r="D87" s="1"/>
      <c r="E87" s="105"/>
    </row>
    <row r="88" spans="1:5" x14ac:dyDescent="0.3">
      <c r="A88" s="1" t="s">
        <v>359</v>
      </c>
      <c r="B88" s="1" t="s">
        <v>365</v>
      </c>
      <c r="C88" s="1" t="str">
        <f t="shared" si="2"/>
        <v>Tremski Igor</v>
      </c>
      <c r="D88" s="1" t="s">
        <v>366</v>
      </c>
      <c r="E88" s="105">
        <v>26299</v>
      </c>
    </row>
    <row r="89" spans="1:5" x14ac:dyDescent="0.3">
      <c r="A89" s="1" t="s">
        <v>299</v>
      </c>
      <c r="B89" s="1" t="s">
        <v>367</v>
      </c>
      <c r="C89" s="1" t="str">
        <f t="shared" si="2"/>
        <v>Turk Nikola</v>
      </c>
      <c r="D89" s="1" t="s">
        <v>217</v>
      </c>
      <c r="E89" s="105">
        <v>10679</v>
      </c>
    </row>
    <row r="90" spans="1:5" x14ac:dyDescent="0.3">
      <c r="A90" s="1" t="s">
        <v>225</v>
      </c>
      <c r="B90" s="1" t="s">
        <v>368</v>
      </c>
      <c r="C90" s="1" t="str">
        <f t="shared" si="2"/>
        <v>Varda Nenad</v>
      </c>
      <c r="D90" s="1" t="s">
        <v>369</v>
      </c>
      <c r="E90" s="105">
        <v>29120</v>
      </c>
    </row>
    <row r="91" spans="1:5" x14ac:dyDescent="0.3">
      <c r="A91" s="1" t="s">
        <v>292</v>
      </c>
      <c r="B91" s="1" t="s">
        <v>370</v>
      </c>
      <c r="C91" s="1" t="str">
        <f t="shared" si="2"/>
        <v>Vegše Robert</v>
      </c>
      <c r="D91" s="1"/>
      <c r="E91" s="105">
        <v>25648</v>
      </c>
    </row>
    <row r="92" spans="1:5" x14ac:dyDescent="0.3">
      <c r="A92" s="1" t="s">
        <v>260</v>
      </c>
      <c r="B92" s="1" t="s">
        <v>371</v>
      </c>
      <c r="C92" s="1" t="str">
        <f t="shared" si="2"/>
        <v>Veić Zdravko</v>
      </c>
      <c r="D92" s="1"/>
      <c r="E92" s="105">
        <v>26993</v>
      </c>
    </row>
    <row r="93" spans="1:5" x14ac:dyDescent="0.3">
      <c r="A93" s="1" t="s">
        <v>372</v>
      </c>
      <c r="B93" s="1" t="s">
        <v>373</v>
      </c>
      <c r="C93" s="1" t="str">
        <f t="shared" si="2"/>
        <v>Vojvodić Slavko</v>
      </c>
      <c r="D93" s="1" t="s">
        <v>224</v>
      </c>
      <c r="E93" s="105">
        <v>16273</v>
      </c>
    </row>
    <row r="94" spans="1:5" x14ac:dyDescent="0.3">
      <c r="A94" s="1" t="s">
        <v>274</v>
      </c>
      <c r="B94" s="1" t="s">
        <v>374</v>
      </c>
      <c r="C94" s="1" t="str">
        <f t="shared" si="2"/>
        <v>Vraneša Vladimir</v>
      </c>
      <c r="D94" s="1" t="s">
        <v>262</v>
      </c>
      <c r="E94" s="105">
        <v>17909</v>
      </c>
    </row>
    <row r="95" spans="1:5" x14ac:dyDescent="0.3">
      <c r="A95" s="1" t="s">
        <v>328</v>
      </c>
      <c r="B95" s="1" t="s">
        <v>375</v>
      </c>
      <c r="C95" s="1" t="str">
        <f t="shared" si="2"/>
        <v>Vrbanc Željko</v>
      </c>
      <c r="D95" s="1" t="s">
        <v>217</v>
      </c>
      <c r="E95" s="105">
        <v>20828</v>
      </c>
    </row>
    <row r="96" spans="1:5" x14ac:dyDescent="0.3">
      <c r="A96" s="1" t="s">
        <v>376</v>
      </c>
      <c r="B96" s="1" t="s">
        <v>377</v>
      </c>
      <c r="C96" s="1" t="str">
        <f t="shared" si="2"/>
        <v>Vrečko Zoran</v>
      </c>
      <c r="D96" s="1" t="s">
        <v>308</v>
      </c>
      <c r="E96" s="105">
        <v>29221</v>
      </c>
    </row>
    <row r="97" spans="1:5" x14ac:dyDescent="0.3">
      <c r="A97" s="1" t="s">
        <v>378</v>
      </c>
      <c r="B97" s="1" t="s">
        <v>379</v>
      </c>
      <c r="C97" s="1" t="str">
        <f t="shared" si="2"/>
        <v>Vučić Stjepan</v>
      </c>
      <c r="D97" s="1" t="s">
        <v>342</v>
      </c>
      <c r="E97" s="105">
        <v>20753</v>
      </c>
    </row>
    <row r="98" spans="1:5" x14ac:dyDescent="0.3">
      <c r="A98" s="1" t="s">
        <v>234</v>
      </c>
      <c r="B98" s="1" t="s">
        <v>380</v>
      </c>
      <c r="C98" s="1" t="str">
        <f t="shared" ref="C98:C129" si="3">CONCATENATE(B98," ",A98)</f>
        <v>Zetić Berislav</v>
      </c>
      <c r="D98" s="1" t="s">
        <v>217</v>
      </c>
      <c r="E98" s="105">
        <v>22536</v>
      </c>
    </row>
    <row r="99" spans="1:5" x14ac:dyDescent="0.3">
      <c r="A99" s="1" t="s">
        <v>381</v>
      </c>
      <c r="B99" s="1" t="s">
        <v>382</v>
      </c>
      <c r="C99" s="1" t="str">
        <f t="shared" si="3"/>
        <v>Žimbrek Slaven</v>
      </c>
      <c r="D99" s="1" t="s">
        <v>217</v>
      </c>
      <c r="E99" s="105">
        <v>23701</v>
      </c>
    </row>
  </sheetData>
  <conditionalFormatting sqref="A70:B70 D70:E70">
    <cfRule type="expression" dxfId="15" priority="1" stopIfTrue="1">
      <formula>$O70="NE"</formula>
    </cfRule>
  </conditionalFormatting>
  <conditionalFormatting sqref="C70">
    <cfRule type="expression" dxfId="14" priority="2" stopIfTrue="1">
      <formula>$O70="NE"</formula>
    </cfRule>
  </conditionalFormatting>
  <conditionalFormatting sqref="A69:B69 D69:E69">
    <cfRule type="expression" dxfId="13" priority="3" stopIfTrue="1">
      <formula>$O69="NE"</formula>
    </cfRule>
  </conditionalFormatting>
  <conditionalFormatting sqref="C69">
    <cfRule type="expression" dxfId="12" priority="4" stopIfTrue="1">
      <formula>$O69="NE"</formula>
    </cfRule>
  </conditionalFormatting>
  <conditionalFormatting sqref="C88">
    <cfRule type="expression" dxfId="11" priority="5" stopIfTrue="1">
      <formula>$O88="NE"</formula>
    </cfRule>
  </conditionalFormatting>
  <conditionalFormatting sqref="A2:E2">
    <cfRule type="expression" dxfId="10" priority="6" stopIfTrue="1">
      <formula>$O2="NE"</formula>
    </cfRule>
  </conditionalFormatting>
  <conditionalFormatting sqref="A5:B5 D5:E5">
    <cfRule type="expression" dxfId="9" priority="7" stopIfTrue="1">
      <formula>$O5="NE"</formula>
    </cfRule>
    <cfRule type="expression" dxfId="8" priority="8" stopIfTrue="1">
      <formula>$O5="NE"</formula>
    </cfRule>
  </conditionalFormatting>
  <conditionalFormatting sqref="A3:B4 D3:E4">
    <cfRule type="expression" dxfId="7" priority="9" stopIfTrue="1">
      <formula>$O3="NE"</formula>
    </cfRule>
  </conditionalFormatting>
  <conditionalFormatting sqref="A6:B6 D6:E6">
    <cfRule type="expression" dxfId="6" priority="10" stopIfTrue="1">
      <formula>$O6="NE"</formula>
    </cfRule>
    <cfRule type="expression" dxfId="5" priority="11" stopIfTrue="1">
      <formula>$O6="NE"</formula>
    </cfRule>
  </conditionalFormatting>
  <conditionalFormatting sqref="A7:B7 D7:E7">
    <cfRule type="expression" dxfId="4" priority="12" stopIfTrue="1">
      <formula>$O7="NE"</formula>
    </cfRule>
  </conditionalFormatting>
  <conditionalFormatting sqref="A8:B68 D8:E68 A71:B99 D71:E99">
    <cfRule type="expression" dxfId="3" priority="13" stopIfTrue="1">
      <formula>$O8="NE"</formula>
    </cfRule>
  </conditionalFormatting>
  <conditionalFormatting sqref="C3:C68 C71:C87 C89:C99">
    <cfRule type="expression" dxfId="2" priority="14" stopIfTrue="1">
      <formula>$O3="NE"</formula>
    </cfRule>
  </conditionalFormatting>
  <pageMargins left="0.69861111111111107" right="0.69861111111111107" top="0.75" bottom="0.75" header="0.51111111111111107" footer="0.51111111111111107"/>
  <pageSetup paperSize="9" orientation="portrait" horizontalDpi="30066" verticalDpi="26478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8" workbookViewId="0">
      <selection activeCell="E38" sqref="E38"/>
    </sheetView>
  </sheetViews>
  <sheetFormatPr defaultColWidth="8.44140625" defaultRowHeight="14.4" x14ac:dyDescent="0.3"/>
  <cols>
    <col min="1" max="1" width="12.5546875" bestFit="1" customWidth="1"/>
    <col min="2" max="2" width="17.6640625" bestFit="1" customWidth="1"/>
    <col min="3" max="3" width="23.109375" bestFit="1" customWidth="1"/>
    <col min="4" max="4" width="18.6640625" bestFit="1" customWidth="1"/>
    <col min="5" max="5" width="13.5546875" bestFit="1" customWidth="1"/>
  </cols>
  <sheetData>
    <row r="1" spans="1:5" x14ac:dyDescent="0.3">
      <c r="A1" s="125" t="s">
        <v>202</v>
      </c>
      <c r="B1" s="125" t="s">
        <v>203</v>
      </c>
      <c r="C1" s="125" t="s">
        <v>2</v>
      </c>
      <c r="D1" s="125" t="s">
        <v>66</v>
      </c>
      <c r="E1" s="125" t="s">
        <v>6</v>
      </c>
    </row>
    <row r="2" spans="1:5" x14ac:dyDescent="0.3">
      <c r="A2" s="130" t="s">
        <v>383</v>
      </c>
      <c r="B2" s="130" t="s">
        <v>384</v>
      </c>
      <c r="C2" s="1" t="str">
        <f t="shared" ref="C2:C38" si="0">CONCATENATE(B2," ",A2)</f>
        <v>Antolić Ankica</v>
      </c>
      <c r="D2" s="130" t="s">
        <v>277</v>
      </c>
      <c r="E2" s="71">
        <v>20536</v>
      </c>
    </row>
    <row r="3" spans="1:5" x14ac:dyDescent="0.3">
      <c r="A3" s="130" t="s">
        <v>385</v>
      </c>
      <c r="B3" s="1" t="s">
        <v>386</v>
      </c>
      <c r="C3" s="1" t="str">
        <f t="shared" si="0"/>
        <v>Babović Milka</v>
      </c>
      <c r="D3" s="130"/>
      <c r="E3" s="71">
        <v>10528</v>
      </c>
    </row>
    <row r="4" spans="1:5" x14ac:dyDescent="0.3">
      <c r="A4" s="130" t="s">
        <v>387</v>
      </c>
      <c r="B4" s="1" t="s">
        <v>219</v>
      </c>
      <c r="C4" s="1" t="str">
        <f t="shared" si="0"/>
        <v>Božić Đurđica</v>
      </c>
      <c r="D4" s="130" t="s">
        <v>262</v>
      </c>
      <c r="E4" s="71">
        <v>20891</v>
      </c>
    </row>
    <row r="5" spans="1:5" x14ac:dyDescent="0.3">
      <c r="A5" s="130" t="s">
        <v>388</v>
      </c>
      <c r="B5" s="1" t="s">
        <v>389</v>
      </c>
      <c r="C5" s="1" t="str">
        <f t="shared" si="0"/>
        <v>Ciganović Dragana</v>
      </c>
      <c r="D5" s="1" t="s">
        <v>253</v>
      </c>
      <c r="E5" s="71">
        <v>28490</v>
      </c>
    </row>
    <row r="6" spans="1:5" x14ac:dyDescent="0.3">
      <c r="A6" s="130" t="s">
        <v>390</v>
      </c>
      <c r="B6" s="1" t="s">
        <v>391</v>
      </c>
      <c r="C6" s="1" t="str">
        <f t="shared" si="0"/>
        <v>Čaćić Diana</v>
      </c>
      <c r="D6" s="130"/>
      <c r="E6" s="71">
        <v>26567</v>
      </c>
    </row>
    <row r="7" spans="1:5" x14ac:dyDescent="0.3">
      <c r="A7" s="130" t="s">
        <v>392</v>
      </c>
      <c r="B7" s="1" t="s">
        <v>393</v>
      </c>
      <c r="C7" s="1" t="str">
        <f t="shared" si="0"/>
        <v>Čulić Došen Sonja</v>
      </c>
      <c r="D7" s="1" t="s">
        <v>394</v>
      </c>
      <c r="E7" s="71">
        <v>23455</v>
      </c>
    </row>
    <row r="8" spans="1:5" x14ac:dyDescent="0.3">
      <c r="A8" s="130" t="s">
        <v>395</v>
      </c>
      <c r="B8" s="1" t="s">
        <v>396</v>
      </c>
      <c r="C8" s="1" t="str">
        <f t="shared" si="0"/>
        <v>Ćulibrk Ljiljana</v>
      </c>
      <c r="D8" s="130" t="s">
        <v>397</v>
      </c>
      <c r="E8" s="71">
        <v>29952</v>
      </c>
    </row>
    <row r="9" spans="1:5" x14ac:dyDescent="0.3">
      <c r="A9" s="130" t="s">
        <v>398</v>
      </c>
      <c r="B9" s="1" t="s">
        <v>399</v>
      </c>
      <c r="C9" s="1" t="str">
        <f t="shared" si="0"/>
        <v>Devald Vukušić Marina</v>
      </c>
      <c r="D9" s="1" t="s">
        <v>277</v>
      </c>
      <c r="E9" s="71">
        <v>21555</v>
      </c>
    </row>
    <row r="10" spans="1:5" x14ac:dyDescent="0.3">
      <c r="A10" s="130" t="s">
        <v>400</v>
      </c>
      <c r="B10" s="1" t="s">
        <v>401</v>
      </c>
      <c r="C10" s="1" t="str">
        <f t="shared" si="0"/>
        <v>Frlić Kolovrat Senka</v>
      </c>
      <c r="D10" s="1" t="s">
        <v>253</v>
      </c>
      <c r="E10" s="71">
        <v>25321</v>
      </c>
    </row>
    <row r="11" spans="1:5" x14ac:dyDescent="0.3">
      <c r="A11" s="130" t="s">
        <v>402</v>
      </c>
      <c r="B11" s="1" t="s">
        <v>403</v>
      </c>
      <c r="C11" s="1" t="str">
        <f t="shared" si="0"/>
        <v>Gleđa Helena</v>
      </c>
      <c r="D11" s="1" t="s">
        <v>404</v>
      </c>
      <c r="E11" s="71">
        <v>28275</v>
      </c>
    </row>
    <row r="12" spans="1:5" x14ac:dyDescent="0.3">
      <c r="A12" s="130" t="s">
        <v>405</v>
      </c>
      <c r="B12" s="1" t="s">
        <v>406</v>
      </c>
      <c r="C12" s="1" t="str">
        <f t="shared" si="0"/>
        <v>Graić Branka</v>
      </c>
      <c r="D12" s="130" t="s">
        <v>407</v>
      </c>
      <c r="E12" s="71">
        <v>20663</v>
      </c>
    </row>
    <row r="13" spans="1:5" x14ac:dyDescent="0.3">
      <c r="A13" s="130" t="s">
        <v>408</v>
      </c>
      <c r="B13" s="1" t="s">
        <v>409</v>
      </c>
      <c r="C13" s="1" t="str">
        <f t="shared" si="0"/>
        <v>Grgurić Pajnić Slavica</v>
      </c>
      <c r="D13" s="130" t="s">
        <v>308</v>
      </c>
      <c r="E13" s="71">
        <v>20543</v>
      </c>
    </row>
    <row r="14" spans="1:5" x14ac:dyDescent="0.3">
      <c r="A14" s="130" t="s">
        <v>410</v>
      </c>
      <c r="B14" s="1" t="s">
        <v>411</v>
      </c>
      <c r="C14" s="1" t="str">
        <f t="shared" si="0"/>
        <v>Guštin Dragojević Ana</v>
      </c>
      <c r="D14" s="130" t="s">
        <v>412</v>
      </c>
      <c r="E14" s="71">
        <v>22586</v>
      </c>
    </row>
    <row r="15" spans="1:5" x14ac:dyDescent="0.3">
      <c r="A15" s="130" t="s">
        <v>413</v>
      </c>
      <c r="B15" s="1" t="s">
        <v>414</v>
      </c>
      <c r="C15" s="1" t="str">
        <f t="shared" si="0"/>
        <v>Jerković Ivona</v>
      </c>
      <c r="D15" s="130" t="s">
        <v>217</v>
      </c>
      <c r="E15" s="71">
        <v>28023</v>
      </c>
    </row>
    <row r="16" spans="1:5" x14ac:dyDescent="0.3">
      <c r="A16" s="130" t="s">
        <v>410</v>
      </c>
      <c r="B16" s="1" t="s">
        <v>415</v>
      </c>
      <c r="C16" s="1" t="str">
        <f t="shared" si="0"/>
        <v>Jureta Ana</v>
      </c>
      <c r="D16" s="130"/>
      <c r="E16" s="71">
        <v>26887</v>
      </c>
    </row>
    <row r="17" spans="1:5" x14ac:dyDescent="0.3">
      <c r="A17" s="130" t="s">
        <v>416</v>
      </c>
      <c r="B17" s="1" t="s">
        <v>417</v>
      </c>
      <c r="C17" s="1" t="str">
        <f t="shared" si="0"/>
        <v>Koprivnjak Marijana</v>
      </c>
      <c r="D17" s="130"/>
      <c r="E17" s="71">
        <v>24275</v>
      </c>
    </row>
    <row r="18" spans="1:5" x14ac:dyDescent="0.3">
      <c r="A18" s="130" t="s">
        <v>405</v>
      </c>
      <c r="B18" s="1" t="s">
        <v>298</v>
      </c>
      <c r="C18" s="1" t="str">
        <f t="shared" si="0"/>
        <v>Ludvig Branka</v>
      </c>
      <c r="D18" s="130" t="s">
        <v>232</v>
      </c>
      <c r="E18" s="71">
        <v>24398</v>
      </c>
    </row>
    <row r="19" spans="1:5" x14ac:dyDescent="0.3">
      <c r="A19" s="130" t="s">
        <v>418</v>
      </c>
      <c r="B19" s="1" t="s">
        <v>419</v>
      </c>
      <c r="C19" s="1" t="str">
        <f t="shared" si="0"/>
        <v>Lukić Nataša</v>
      </c>
      <c r="D19" s="130"/>
      <c r="E19" s="71">
        <v>25351</v>
      </c>
    </row>
    <row r="20" spans="1:5" x14ac:dyDescent="0.3">
      <c r="A20" s="130" t="s">
        <v>420</v>
      </c>
      <c r="B20" s="1" t="s">
        <v>314</v>
      </c>
      <c r="C20" s="1" t="str">
        <f t="shared" si="0"/>
        <v>Milivojević Lana</v>
      </c>
      <c r="D20" s="1" t="s">
        <v>80</v>
      </c>
      <c r="E20" s="71">
        <v>28225</v>
      </c>
    </row>
    <row r="21" spans="1:5" x14ac:dyDescent="0.3">
      <c r="A21" s="130" t="s">
        <v>421</v>
      </c>
      <c r="B21" s="1" t="s">
        <v>422</v>
      </c>
      <c r="C21" s="1" t="str">
        <f t="shared" si="0"/>
        <v>Milivojević Bogatec Melita</v>
      </c>
      <c r="D21" s="1" t="s">
        <v>80</v>
      </c>
      <c r="E21" s="71">
        <v>16942</v>
      </c>
    </row>
    <row r="22" spans="1:5" x14ac:dyDescent="0.3">
      <c r="A22" s="130" t="s">
        <v>410</v>
      </c>
      <c r="B22" s="1" t="s">
        <v>423</v>
      </c>
      <c r="C22" s="1" t="str">
        <f t="shared" si="0"/>
        <v>Mrčić Ana</v>
      </c>
      <c r="D22" s="130" t="s">
        <v>397</v>
      </c>
      <c r="E22" s="71">
        <v>24771</v>
      </c>
    </row>
    <row r="23" spans="1:5" x14ac:dyDescent="0.3">
      <c r="A23" s="130" t="s">
        <v>424</v>
      </c>
      <c r="B23" s="1" t="s">
        <v>425</v>
      </c>
      <c r="C23" s="1" t="str">
        <f t="shared" si="0"/>
        <v>Musulin Vesna</v>
      </c>
      <c r="D23" s="130" t="s">
        <v>253</v>
      </c>
      <c r="E23" s="71">
        <v>21107</v>
      </c>
    </row>
    <row r="24" spans="1:5" x14ac:dyDescent="0.3">
      <c r="A24" s="130" t="s">
        <v>426</v>
      </c>
      <c r="B24" s="1" t="s">
        <v>427</v>
      </c>
      <c r="C24" s="1" t="str">
        <f t="shared" si="0"/>
        <v>Novosel Renata</v>
      </c>
      <c r="D24" s="130" t="s">
        <v>229</v>
      </c>
      <c r="E24" s="71">
        <v>24803</v>
      </c>
    </row>
    <row r="25" spans="1:5" x14ac:dyDescent="0.3">
      <c r="A25" s="130" t="s">
        <v>428</v>
      </c>
      <c r="B25" s="1" t="s">
        <v>429</v>
      </c>
      <c r="C25" s="1" t="str">
        <f t="shared" si="0"/>
        <v>Pervan Vlatka</v>
      </c>
      <c r="D25" s="130" t="s">
        <v>277</v>
      </c>
      <c r="E25" s="71">
        <v>29136</v>
      </c>
    </row>
    <row r="26" spans="1:5" x14ac:dyDescent="0.3">
      <c r="A26" s="130" t="s">
        <v>430</v>
      </c>
      <c r="B26" s="1" t="s">
        <v>431</v>
      </c>
      <c r="C26" s="1" t="str">
        <f t="shared" si="0"/>
        <v>Pervan Šolc Vilma</v>
      </c>
      <c r="D26" s="130" t="s">
        <v>277</v>
      </c>
      <c r="E26" s="71">
        <v>18123</v>
      </c>
    </row>
    <row r="27" spans="1:5" x14ac:dyDescent="0.3">
      <c r="A27" s="130" t="s">
        <v>432</v>
      </c>
      <c r="B27" s="1" t="s">
        <v>433</v>
      </c>
      <c r="C27" s="1" t="str">
        <f t="shared" si="0"/>
        <v>Privšek Sandra</v>
      </c>
      <c r="D27" s="130" t="s">
        <v>277</v>
      </c>
      <c r="E27" s="71">
        <v>29583</v>
      </c>
    </row>
    <row r="28" spans="1:5" x14ac:dyDescent="0.3">
      <c r="A28" s="130" t="s">
        <v>434</v>
      </c>
      <c r="B28" s="1" t="s">
        <v>435</v>
      </c>
      <c r="C28" s="1" t="str">
        <f t="shared" si="0"/>
        <v>Prskalo Marija</v>
      </c>
      <c r="D28" s="130" t="s">
        <v>277</v>
      </c>
      <c r="E28" s="71">
        <v>24084</v>
      </c>
    </row>
    <row r="29" spans="1:5" x14ac:dyDescent="0.3">
      <c r="A29" s="130" t="s">
        <v>436</v>
      </c>
      <c r="B29" s="1" t="s">
        <v>351</v>
      </c>
      <c r="C29" s="1" t="str">
        <f t="shared" si="0"/>
        <v>Sraga Ivana</v>
      </c>
      <c r="D29" s="130" t="s">
        <v>277</v>
      </c>
      <c r="E29" s="71">
        <v>24380</v>
      </c>
    </row>
    <row r="30" spans="1:5" x14ac:dyDescent="0.3">
      <c r="A30" s="130" t="s">
        <v>434</v>
      </c>
      <c r="B30" s="1" t="s">
        <v>351</v>
      </c>
      <c r="C30" s="1" t="str">
        <f t="shared" si="0"/>
        <v>Sraga Marija</v>
      </c>
      <c r="D30" s="130" t="s">
        <v>277</v>
      </c>
      <c r="E30" s="71">
        <v>13311</v>
      </c>
    </row>
    <row r="31" spans="1:5" x14ac:dyDescent="0.3">
      <c r="A31" s="130" t="s">
        <v>432</v>
      </c>
      <c r="B31" s="1" t="s">
        <v>355</v>
      </c>
      <c r="C31" s="1" t="str">
        <f t="shared" si="0"/>
        <v>Šarić Sandra</v>
      </c>
      <c r="D31" s="130" t="s">
        <v>437</v>
      </c>
      <c r="E31" s="71">
        <v>24942</v>
      </c>
    </row>
    <row r="32" spans="1:5" x14ac:dyDescent="0.3">
      <c r="A32" s="130" t="s">
        <v>438</v>
      </c>
      <c r="B32" s="1" t="s">
        <v>439</v>
      </c>
      <c r="C32" s="1" t="str">
        <f t="shared" si="0"/>
        <v>Šorgić Božica</v>
      </c>
      <c r="D32" s="130" t="s">
        <v>262</v>
      </c>
      <c r="E32" s="71">
        <v>25929</v>
      </c>
    </row>
    <row r="33" spans="1:5" x14ac:dyDescent="0.3">
      <c r="A33" s="130" t="s">
        <v>440</v>
      </c>
      <c r="B33" s="1" t="s">
        <v>441</v>
      </c>
      <c r="C33" s="1" t="str">
        <f t="shared" si="0"/>
        <v>Šporer Tošić Katarina</v>
      </c>
      <c r="D33" s="130" t="s">
        <v>253</v>
      </c>
      <c r="E33" s="71">
        <v>16107</v>
      </c>
    </row>
    <row r="34" spans="1:5" x14ac:dyDescent="0.3">
      <c r="A34" s="130" t="s">
        <v>442</v>
      </c>
      <c r="B34" s="1" t="s">
        <v>443</v>
      </c>
      <c r="C34" s="1" t="str">
        <f t="shared" si="0"/>
        <v>Tokić Dajana</v>
      </c>
      <c r="D34" s="130" t="s">
        <v>437</v>
      </c>
      <c r="E34" s="71">
        <v>24340</v>
      </c>
    </row>
    <row r="35" spans="1:5" x14ac:dyDescent="0.3">
      <c r="A35" s="130" t="s">
        <v>444</v>
      </c>
      <c r="B35" s="1" t="s">
        <v>445</v>
      </c>
      <c r="C35" s="1" t="str">
        <f t="shared" si="0"/>
        <v>Totman Jasmina</v>
      </c>
      <c r="D35" s="130"/>
      <c r="E35" s="71">
        <v>25470</v>
      </c>
    </row>
    <row r="36" spans="1:5" x14ac:dyDescent="0.3">
      <c r="A36" s="130" t="s">
        <v>446</v>
      </c>
      <c r="B36" s="1" t="s">
        <v>447</v>
      </c>
      <c r="C36" s="1" t="str">
        <f t="shared" si="0"/>
        <v>Turković Ksenija</v>
      </c>
      <c r="D36" s="130"/>
      <c r="E36" s="71">
        <v>23724</v>
      </c>
    </row>
    <row r="37" spans="1:5" x14ac:dyDescent="0.3">
      <c r="A37" s="222" t="s">
        <v>456</v>
      </c>
      <c r="B37" s="223" t="s">
        <v>457</v>
      </c>
      <c r="C37" s="1" t="str">
        <f t="shared" si="0"/>
        <v>Vlahinić Irena</v>
      </c>
      <c r="D37" s="222" t="s">
        <v>253</v>
      </c>
      <c r="E37" s="71">
        <v>27788</v>
      </c>
    </row>
    <row r="38" spans="1:5" x14ac:dyDescent="0.3">
      <c r="A38" s="130" t="s">
        <v>448</v>
      </c>
      <c r="B38" s="1" t="s">
        <v>449</v>
      </c>
      <c r="C38" s="1" t="str">
        <f t="shared" si="0"/>
        <v>Zubak Dubravka</v>
      </c>
      <c r="D38" s="130"/>
      <c r="E38" s="71">
        <v>25561</v>
      </c>
    </row>
    <row r="39" spans="1:5" x14ac:dyDescent="0.3">
      <c r="C39" s="1"/>
    </row>
    <row r="40" spans="1:5" x14ac:dyDescent="0.3">
      <c r="C40" s="1"/>
    </row>
    <row r="41" spans="1:5" x14ac:dyDescent="0.3">
      <c r="C41" s="1"/>
    </row>
  </sheetData>
  <conditionalFormatting sqref="C2">
    <cfRule type="expression" dxfId="1" priority="1" stopIfTrue="1">
      <formula>$O2="NE"</formula>
    </cfRule>
  </conditionalFormatting>
  <conditionalFormatting sqref="C3:C41">
    <cfRule type="expression" dxfId="0" priority="2" stopIfTrue="1">
      <formula>$O3="NE"</formula>
    </cfRule>
  </conditionalFormatting>
  <pageMargins left="0.69861111111111107" right="0.69861111111111107" top="0.75" bottom="0.75" header="0.51111111111111107" footer="0.51111111111111107"/>
  <pageSetup paperSize="9" orientation="portrait" horizontalDpi="30066" verticalDpi="2647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30</vt:i4>
      </vt:variant>
    </vt:vector>
  </HeadingPairs>
  <TitlesOfParts>
    <vt:vector size="36" baseType="lpstr">
      <vt:lpstr>POREDAK M</vt:lpstr>
      <vt:lpstr>POREDAK Ž</vt:lpstr>
      <vt:lpstr>muški</vt:lpstr>
      <vt:lpstr>žene</vt:lpstr>
      <vt:lpstr>Popis muškarci</vt:lpstr>
      <vt:lpstr>Popis žene</vt:lpstr>
      <vt:lpstr>'POREDAK M'!_200__M</vt:lpstr>
      <vt:lpstr>_200__M</vt:lpstr>
      <vt:lpstr>_4_x_200_m</vt:lpstr>
      <vt:lpstr>_4_x_300_m</vt:lpstr>
      <vt:lpstr>_4_x_400_m</vt:lpstr>
      <vt:lpstr>'POREDAK M'!_400_M</vt:lpstr>
      <vt:lpstr>_60_M</vt:lpstr>
      <vt:lpstr>'POREDAK M'!_800_m</vt:lpstr>
      <vt:lpstr>Balkan_relay_800_400_200_100</vt:lpstr>
      <vt:lpstr>Dalj</vt:lpstr>
      <vt:lpstr>Gira</vt:lpstr>
      <vt:lpstr>Kugla</vt:lpstr>
      <vt:lpstr>Motka</vt:lpstr>
      <vt:lpstr>Petoboj</vt:lpstr>
      <vt:lpstr>žene!Podrucje_ispisa</vt:lpstr>
      <vt:lpstr>'POREDAK Ž'!Print_Area_0</vt:lpstr>
      <vt:lpstr>žene!Print_Area_0</vt:lpstr>
      <vt:lpstr>Troskok</vt:lpstr>
      <vt:lpstr>vis</vt:lpstr>
      <vt:lpstr>ž100m</vt:lpstr>
      <vt:lpstr>'POREDAK Ž'!ž400m</vt:lpstr>
      <vt:lpstr>'POREDAK Ž'!ž60m</vt:lpstr>
      <vt:lpstr>ž60m</vt:lpstr>
      <vt:lpstr>ždalj</vt:lpstr>
      <vt:lpstr>žgira</vt:lpstr>
      <vt:lpstr>žkugla</vt:lpstr>
      <vt:lpstr>žmotka</vt:lpstr>
      <vt:lpstr>žpetoboj</vt:lpstr>
      <vt:lpstr>žtroskok</vt:lpstr>
      <vt:lpstr>žvis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djakobo2</dc:creator>
  <cp:lastModifiedBy>faaggozu</cp:lastModifiedBy>
  <dcterms:created xsi:type="dcterms:W3CDTF">2018-03-12T16:18:24Z</dcterms:created>
  <dcterms:modified xsi:type="dcterms:W3CDTF">2018-03-31T08:12:32Z</dcterms:modified>
</cp:coreProperties>
</file>