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1490" windowHeight="4470" activeTab="5"/>
  </bookViews>
  <sheets>
    <sheet name="Page1" sheetId="1" r:id="rId1"/>
    <sheet name="1991-2022" sheetId="2" r:id="rId2"/>
    <sheet name="İzmir2023" sheetId="3" r:id="rId3"/>
    <sheet name="Bar2024" sheetId="6" r:id="rId4"/>
    <sheet name="1991-2024" sheetId="7" r:id="rId5"/>
    <sheet name="rearranged-FINAL" sheetId="9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7"/>
  <c r="L4"/>
  <c r="K5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L3"/>
  <c r="K3"/>
  <c r="H4"/>
  <c r="H5"/>
  <c r="H6"/>
  <c r="H7"/>
  <c r="H8"/>
  <c r="H9"/>
  <c r="H10"/>
  <c r="H11"/>
  <c r="H12"/>
  <c r="H13"/>
  <c r="H14"/>
  <c r="H15"/>
  <c r="H3"/>
  <c r="G4"/>
  <c r="G5"/>
  <c r="G6"/>
  <c r="G7"/>
  <c r="G8"/>
  <c r="G9"/>
  <c r="G10"/>
  <c r="G11"/>
  <c r="G12"/>
  <c r="G13"/>
  <c r="G14"/>
  <c r="I14" s="1"/>
  <c r="G15"/>
  <c r="G3"/>
  <c r="D4"/>
  <c r="E4" s="1"/>
  <c r="D5"/>
  <c r="D6"/>
  <c r="E6" s="1"/>
  <c r="D7"/>
  <c r="D8"/>
  <c r="D9"/>
  <c r="D10"/>
  <c r="D11"/>
  <c r="D12"/>
  <c r="D13"/>
  <c r="D14"/>
  <c r="D15"/>
  <c r="D3"/>
  <c r="C4"/>
  <c r="C5"/>
  <c r="C6"/>
  <c r="C7"/>
  <c r="C8"/>
  <c r="C9"/>
  <c r="C10"/>
  <c r="C11"/>
  <c r="C12"/>
  <c r="C13"/>
  <c r="C14"/>
  <c r="C15"/>
  <c r="C3"/>
  <c r="P15" i="6"/>
  <c r="O15"/>
  <c r="M15"/>
  <c r="I15"/>
  <c r="E15"/>
  <c r="P14"/>
  <c r="O14"/>
  <c r="M14"/>
  <c r="I14"/>
  <c r="E14"/>
  <c r="P13"/>
  <c r="O13"/>
  <c r="M13"/>
  <c r="I13"/>
  <c r="E13"/>
  <c r="P12"/>
  <c r="O12"/>
  <c r="M12"/>
  <c r="I12"/>
  <c r="E12"/>
  <c r="P11"/>
  <c r="O11"/>
  <c r="M11"/>
  <c r="I11"/>
  <c r="E11"/>
  <c r="P10"/>
  <c r="O10"/>
  <c r="M10"/>
  <c r="I10"/>
  <c r="E10"/>
  <c r="P9"/>
  <c r="O9"/>
  <c r="M9"/>
  <c r="I9"/>
  <c r="E9"/>
  <c r="P8"/>
  <c r="O8"/>
  <c r="M8" i="7" s="1"/>
  <c r="M8" i="6"/>
  <c r="I8"/>
  <c r="E8"/>
  <c r="P7"/>
  <c r="O7"/>
  <c r="M7"/>
  <c r="I7"/>
  <c r="E7"/>
  <c r="P6"/>
  <c r="O6"/>
  <c r="M6"/>
  <c r="I6"/>
  <c r="E6"/>
  <c r="P5"/>
  <c r="O5"/>
  <c r="M5"/>
  <c r="I5"/>
  <c r="E5"/>
  <c r="P4"/>
  <c r="O4"/>
  <c r="M4"/>
  <c r="I4"/>
  <c r="E4"/>
  <c r="P3"/>
  <c r="O3"/>
  <c r="M3"/>
  <c r="I3"/>
  <c r="E3"/>
  <c r="R3" i="3"/>
  <c r="P4"/>
  <c r="P5"/>
  <c r="P6"/>
  <c r="P7"/>
  <c r="P8"/>
  <c r="P9"/>
  <c r="P10"/>
  <c r="P11"/>
  <c r="P12"/>
  <c r="P13"/>
  <c r="P14"/>
  <c r="P15"/>
  <c r="P3"/>
  <c r="O4"/>
  <c r="O5"/>
  <c r="O6"/>
  <c r="O7"/>
  <c r="O8"/>
  <c r="O9"/>
  <c r="O10"/>
  <c r="R10" s="1"/>
  <c r="O11"/>
  <c r="R11" s="1"/>
  <c r="O12"/>
  <c r="R12" s="1"/>
  <c r="O13"/>
  <c r="R13" s="1"/>
  <c r="O14"/>
  <c r="R14" s="1"/>
  <c r="O15"/>
  <c r="R15" s="1"/>
  <c r="O3"/>
  <c r="M15"/>
  <c r="I15"/>
  <c r="E15"/>
  <c r="M14"/>
  <c r="I14"/>
  <c r="E14"/>
  <c r="M13"/>
  <c r="I13"/>
  <c r="E13"/>
  <c r="M12"/>
  <c r="I12"/>
  <c r="E12"/>
  <c r="M11"/>
  <c r="I11"/>
  <c r="E11"/>
  <c r="M10"/>
  <c r="I10"/>
  <c r="E10"/>
  <c r="M9"/>
  <c r="I9"/>
  <c r="E9"/>
  <c r="M8"/>
  <c r="I8"/>
  <c r="E8"/>
  <c r="M7"/>
  <c r="I7"/>
  <c r="E7"/>
  <c r="M6"/>
  <c r="I6"/>
  <c r="E6"/>
  <c r="M5"/>
  <c r="I5"/>
  <c r="E5"/>
  <c r="M4"/>
  <c r="I4"/>
  <c r="E4"/>
  <c r="M3"/>
  <c r="I3"/>
  <c r="E3"/>
  <c r="I15" i="7" l="1"/>
  <c r="M15"/>
  <c r="M10"/>
  <c r="M12"/>
  <c r="P15"/>
  <c r="O13"/>
  <c r="I12"/>
  <c r="I7"/>
  <c r="L17"/>
  <c r="I10"/>
  <c r="M6"/>
  <c r="P6"/>
  <c r="M4"/>
  <c r="P13"/>
  <c r="R13" s="1"/>
  <c r="P10"/>
  <c r="P14"/>
  <c r="P9"/>
  <c r="M7"/>
  <c r="P12"/>
  <c r="M5"/>
  <c r="E7"/>
  <c r="I4"/>
  <c r="I6"/>
  <c r="O8"/>
  <c r="O10"/>
  <c r="I5"/>
  <c r="P5"/>
  <c r="O6"/>
  <c r="H17"/>
  <c r="E10"/>
  <c r="O12"/>
  <c r="M13"/>
  <c r="E11"/>
  <c r="O14"/>
  <c r="E5"/>
  <c r="E12"/>
  <c r="P7"/>
  <c r="O5"/>
  <c r="I13"/>
  <c r="O4"/>
  <c r="M11"/>
  <c r="P11"/>
  <c r="M9"/>
  <c r="K17"/>
  <c r="O7"/>
  <c r="M14"/>
  <c r="O11"/>
  <c r="M3"/>
  <c r="P4"/>
  <c r="P8"/>
  <c r="I11"/>
  <c r="I9"/>
  <c r="I8"/>
  <c r="G17"/>
  <c r="O15"/>
  <c r="O9"/>
  <c r="I3"/>
  <c r="D17"/>
  <c r="E13"/>
  <c r="E14"/>
  <c r="P3"/>
  <c r="C17"/>
  <c r="E8"/>
  <c r="E15"/>
  <c r="E9"/>
  <c r="E3"/>
  <c r="O3"/>
  <c r="R7" i="6"/>
  <c r="R4"/>
  <c r="R13"/>
  <c r="R5"/>
  <c r="R11"/>
  <c r="R14"/>
  <c r="R8"/>
  <c r="R9"/>
  <c r="R10"/>
  <c r="R15"/>
  <c r="R3"/>
  <c r="R6"/>
  <c r="R12"/>
  <c r="R6" i="3"/>
  <c r="R9"/>
  <c r="R7"/>
  <c r="R4"/>
  <c r="R8"/>
  <c r="R5"/>
  <c r="AA15" i="1"/>
  <c r="Z5"/>
  <c r="Z9"/>
  <c r="Y4"/>
  <c r="Y8"/>
  <c r="Y12"/>
  <c r="Y3"/>
  <c r="X4"/>
  <c r="X5"/>
  <c r="X6"/>
  <c r="X7"/>
  <c r="X8"/>
  <c r="X9"/>
  <c r="X10"/>
  <c r="X11"/>
  <c r="X12"/>
  <c r="X13"/>
  <c r="X15"/>
  <c r="X14"/>
  <c r="X3"/>
  <c r="U4"/>
  <c r="U5"/>
  <c r="Y5" s="1"/>
  <c r="U6"/>
  <c r="Y6" s="1"/>
  <c r="U7"/>
  <c r="Y7" s="1"/>
  <c r="U8"/>
  <c r="U9"/>
  <c r="Y9" s="1"/>
  <c r="U10"/>
  <c r="Y10" s="1"/>
  <c r="U11"/>
  <c r="Y11" s="1"/>
  <c r="U12"/>
  <c r="U13"/>
  <c r="Y13" s="1"/>
  <c r="U15"/>
  <c r="Y15" s="1"/>
  <c r="U14"/>
  <c r="Y14" s="1"/>
  <c r="U3"/>
  <c r="Q5"/>
  <c r="Q9"/>
  <c r="Q13"/>
  <c r="P4"/>
  <c r="P5"/>
  <c r="P6"/>
  <c r="P7"/>
  <c r="P8"/>
  <c r="P9"/>
  <c r="P10"/>
  <c r="P11"/>
  <c r="P12"/>
  <c r="P13"/>
  <c r="P15"/>
  <c r="P14"/>
  <c r="P3"/>
  <c r="M4"/>
  <c r="Q4" s="1"/>
  <c r="M5"/>
  <c r="M6"/>
  <c r="Q6" s="1"/>
  <c r="M7"/>
  <c r="Q7" s="1"/>
  <c r="M8"/>
  <c r="Q8" s="1"/>
  <c r="M9"/>
  <c r="M10"/>
  <c r="Q10" s="1"/>
  <c r="M11"/>
  <c r="Q11" s="1"/>
  <c r="M12"/>
  <c r="Q12" s="1"/>
  <c r="M13"/>
  <c r="M15"/>
  <c r="Q15" s="1"/>
  <c r="M14"/>
  <c r="Q14" s="1"/>
  <c r="M3"/>
  <c r="Q3" s="1"/>
  <c r="I15"/>
  <c r="H12"/>
  <c r="AA12" s="1"/>
  <c r="H13"/>
  <c r="AA13" s="1"/>
  <c r="H15"/>
  <c r="H14"/>
  <c r="AA14" s="1"/>
  <c r="H11"/>
  <c r="AA11" s="1"/>
  <c r="H10"/>
  <c r="AA10" s="1"/>
  <c r="H9"/>
  <c r="AA9" s="1"/>
  <c r="H8"/>
  <c r="AA8" s="1"/>
  <c r="H7"/>
  <c r="AA7" s="1"/>
  <c r="H6"/>
  <c r="AA6" s="1"/>
  <c r="H5"/>
  <c r="AA5" s="1"/>
  <c r="H4"/>
  <c r="AA4" s="1"/>
  <c r="H3"/>
  <c r="AA3" s="1"/>
  <c r="E13"/>
  <c r="I13" s="1"/>
  <c r="E15"/>
  <c r="Z15" s="1"/>
  <c r="AB15" s="1"/>
  <c r="E14"/>
  <c r="I14" s="1"/>
  <c r="E12"/>
  <c r="I12" s="1"/>
  <c r="E11"/>
  <c r="I11" s="1"/>
  <c r="E10"/>
  <c r="Z10" s="1"/>
  <c r="E9"/>
  <c r="I9" s="1"/>
  <c r="E8"/>
  <c r="I8" s="1"/>
  <c r="E7"/>
  <c r="I7" s="1"/>
  <c r="E6"/>
  <c r="Z6" s="1"/>
  <c r="E5"/>
  <c r="I5" s="1"/>
  <c r="E4"/>
  <c r="I4" s="1"/>
  <c r="E3"/>
  <c r="I3" s="1"/>
  <c r="D17" i="2"/>
  <c r="G17"/>
  <c r="H17"/>
  <c r="K17"/>
  <c r="L17"/>
  <c r="C17"/>
  <c r="P4"/>
  <c r="P5"/>
  <c r="P6"/>
  <c r="P7"/>
  <c r="P8"/>
  <c r="P9"/>
  <c r="P10"/>
  <c r="P11"/>
  <c r="P12"/>
  <c r="P13"/>
  <c r="P15"/>
  <c r="R15" s="1"/>
  <c r="P14"/>
  <c r="P3"/>
  <c r="O4"/>
  <c r="R4" s="1"/>
  <c r="O5"/>
  <c r="O6"/>
  <c r="O7"/>
  <c r="R7" s="1"/>
  <c r="O8"/>
  <c r="R8" s="1"/>
  <c r="O9"/>
  <c r="R9" s="1"/>
  <c r="O10"/>
  <c r="O11"/>
  <c r="O12"/>
  <c r="O13"/>
  <c r="O15"/>
  <c r="O14"/>
  <c r="O3"/>
  <c r="M4"/>
  <c r="M5"/>
  <c r="M6"/>
  <c r="M7"/>
  <c r="M8"/>
  <c r="M9"/>
  <c r="M10"/>
  <c r="M11"/>
  <c r="M12"/>
  <c r="M13"/>
  <c r="M15"/>
  <c r="M14"/>
  <c r="M3"/>
  <c r="I4"/>
  <c r="I5"/>
  <c r="I6"/>
  <c r="I7"/>
  <c r="I8"/>
  <c r="I9"/>
  <c r="I10"/>
  <c r="I11"/>
  <c r="I12"/>
  <c r="I13"/>
  <c r="I15"/>
  <c r="I14"/>
  <c r="I3"/>
  <c r="E4"/>
  <c r="E5"/>
  <c r="E6"/>
  <c r="E7"/>
  <c r="E8"/>
  <c r="E9"/>
  <c r="E10"/>
  <c r="E11"/>
  <c r="E12"/>
  <c r="E13"/>
  <c r="E15"/>
  <c r="E14"/>
  <c r="E3"/>
  <c r="R14" i="7" l="1"/>
  <c r="R6"/>
  <c r="R15"/>
  <c r="R12"/>
  <c r="R10"/>
  <c r="R9"/>
  <c r="R8"/>
  <c r="M17"/>
  <c r="R5"/>
  <c r="R7"/>
  <c r="R11"/>
  <c r="I17"/>
  <c r="E17"/>
  <c r="R4"/>
  <c r="O17"/>
  <c r="P17"/>
  <c r="R3"/>
  <c r="R11" i="2"/>
  <c r="R10"/>
  <c r="P17"/>
  <c r="R14"/>
  <c r="R3"/>
  <c r="R12"/>
  <c r="R13"/>
  <c r="M17"/>
  <c r="R6"/>
  <c r="I17"/>
  <c r="E17"/>
  <c r="O17"/>
  <c r="AB9" i="1"/>
  <c r="AB6"/>
  <c r="AB10"/>
  <c r="AB5"/>
  <c r="I6"/>
  <c r="Z13"/>
  <c r="AB13" s="1"/>
  <c r="Z3"/>
  <c r="AB3" s="1"/>
  <c r="Z12"/>
  <c r="AB12" s="1"/>
  <c r="Z8"/>
  <c r="AB8" s="1"/>
  <c r="Z4"/>
  <c r="AB4" s="1"/>
  <c r="Z14"/>
  <c r="AB14" s="1"/>
  <c r="Z11"/>
  <c r="AB11" s="1"/>
  <c r="Z7"/>
  <c r="AB7" s="1"/>
  <c r="I10"/>
  <c r="R5" i="2"/>
  <c r="R17" s="1"/>
  <c r="R17" i="7" l="1"/>
</calcChain>
</file>

<file path=xl/sharedStrings.xml><?xml version="1.0" encoding="utf-8"?>
<sst xmlns="http://schemas.openxmlformats.org/spreadsheetml/2006/main" count="173" uniqueCount="57">
  <si>
    <t>RANK</t>
  </si>
  <si>
    <t>COUNTRY</t>
  </si>
  <si>
    <t>MEN</t>
  </si>
  <si>
    <t>WOMEN</t>
  </si>
  <si>
    <t>TOTAL GOLD</t>
  </si>
  <si>
    <t>TOTAL SILVER</t>
  </si>
  <si>
    <t>TOTAL BRO</t>
  </si>
  <si>
    <t>TOTAL MEN</t>
  </si>
  <si>
    <t>TOTAL WOMEN</t>
  </si>
  <si>
    <t>GRAND TOTAL</t>
  </si>
  <si>
    <t>GRE</t>
  </si>
  <si>
    <t>ROM</t>
  </si>
  <si>
    <t>BUL</t>
  </si>
  <si>
    <t>TUR</t>
  </si>
  <si>
    <t>SLO</t>
  </si>
  <si>
    <t>SRB</t>
  </si>
  <si>
    <t>CRO</t>
  </si>
  <si>
    <t>BIH</t>
  </si>
  <si>
    <t>ALB</t>
  </si>
  <si>
    <t>MNE</t>
  </si>
  <si>
    <t>MDA</t>
  </si>
  <si>
    <t>NMK</t>
  </si>
  <si>
    <t>ΘΕΣ-ΑΝΔ ΧΡΥΣ</t>
  </si>
  <si>
    <t>KOS</t>
  </si>
  <si>
    <t>MEN-G</t>
  </si>
  <si>
    <t>WOMEN-G</t>
  </si>
  <si>
    <t>MEN-SIL</t>
  </si>
  <si>
    <t>WOMEN-SIL</t>
  </si>
  <si>
    <t>MEN-BRO</t>
  </si>
  <si>
    <t>WOMEN-BRO</t>
  </si>
  <si>
    <t>THESS-WOM-G</t>
  </si>
  <si>
    <t>TOTAL WOMEN-G</t>
  </si>
  <si>
    <t>Men-G</t>
  </si>
  <si>
    <t>Women-G</t>
  </si>
  <si>
    <t>Total-G</t>
  </si>
  <si>
    <t>Men-S</t>
  </si>
  <si>
    <t>Women-S</t>
  </si>
  <si>
    <t>Total-S</t>
  </si>
  <si>
    <t>Men-B</t>
  </si>
  <si>
    <t>Women-B</t>
  </si>
  <si>
    <t>Total-B</t>
  </si>
  <si>
    <t>Grand Total</t>
  </si>
  <si>
    <t>Total MEN</t>
  </si>
  <si>
    <t>Total WOMEN</t>
  </si>
  <si>
    <t>Ranking</t>
  </si>
  <si>
    <t>İzmir 2023 BAMACS Medal Distributions</t>
  </si>
  <si>
    <t>Bar 2024 BAMACS Medal Distributions</t>
  </si>
  <si>
    <t>MEN-GOLD</t>
  </si>
  <si>
    <t>WOMEN-GOLD</t>
  </si>
  <si>
    <t>MEN-SILVER</t>
  </si>
  <si>
    <t>WOMEN-SILVER</t>
  </si>
  <si>
    <t>MEN-BRONZE</t>
  </si>
  <si>
    <t>WOMEN-BRONZE</t>
  </si>
  <si>
    <t>TOTAL BRONZE</t>
  </si>
  <si>
    <t>1991-2022</t>
  </si>
  <si>
    <t>1991-2024</t>
  </si>
  <si>
    <t xml:space="preserve"> Medal Counts for Countries (1991-2025)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</si>
</sst>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2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15"/>
  <sheetViews>
    <sheetView workbookViewId="0">
      <selection activeCell="H27" sqref="H27"/>
    </sheetView>
  </sheetViews>
  <sheetFormatPr defaultRowHeight="15"/>
  <cols>
    <col min="1" max="1" width="6" style="1" bestFit="1" customWidth="1"/>
    <col min="2" max="2" width="9.42578125" style="1" bestFit="1" customWidth="1"/>
    <col min="3" max="3" width="5.140625" style="1" bestFit="1" customWidth="1"/>
    <col min="4" max="4" width="13.85546875" style="1" bestFit="1" customWidth="1"/>
    <col min="5" max="5" width="11.140625" style="1" bestFit="1" customWidth="1"/>
    <col min="6" max="6" width="14.42578125" style="1" customWidth="1"/>
    <col min="7" max="7" width="13.28515625" style="1" bestFit="1" customWidth="1"/>
    <col min="8" max="8" width="20.5703125" style="1" customWidth="1"/>
    <col min="9" max="9" width="11.85546875" style="1" bestFit="1" customWidth="1"/>
    <col min="10" max="10" width="5" style="1" customWidth="1"/>
    <col min="11" max="11" width="10.28515625" style="1" customWidth="1"/>
    <col min="12" max="12" width="8.85546875" style="1" customWidth="1"/>
    <col min="13" max="13" width="5" style="1" bestFit="1" customWidth="1"/>
    <col min="14" max="14" width="8.42578125" style="1" bestFit="1" customWidth="1"/>
    <col min="15" max="15" width="11.7109375" style="1" customWidth="1"/>
    <col min="16" max="16" width="14.85546875" style="1" customWidth="1"/>
    <col min="17" max="17" width="12.85546875" style="1" bestFit="1" customWidth="1"/>
    <col min="18" max="18" width="5.7109375" style="1" customWidth="1"/>
    <col min="19" max="19" width="5.140625" style="1" bestFit="1" customWidth="1"/>
    <col min="20" max="20" width="12.42578125" style="1" customWidth="1"/>
    <col min="21" max="21" width="23.42578125" style="1" customWidth="1"/>
    <col min="22" max="22" width="15.85546875" style="1" customWidth="1"/>
    <col min="23" max="23" width="14.7109375" style="1" customWidth="1"/>
    <col min="24" max="24" width="26.28515625" style="1" customWidth="1"/>
    <col min="25" max="25" width="10.7109375" style="1" bestFit="1" customWidth="1"/>
    <col min="26" max="26" width="11.140625" style="1" bestFit="1" customWidth="1"/>
    <col min="27" max="27" width="14.5703125" style="1" bestFit="1" customWidth="1"/>
    <col min="28" max="28" width="13.5703125" style="1" bestFit="1" customWidth="1"/>
    <col min="29" max="16384" width="9.140625" style="1"/>
  </cols>
  <sheetData>
    <row r="2" spans="1:28">
      <c r="A2" s="1" t="s">
        <v>0</v>
      </c>
      <c r="B2" s="1" t="s">
        <v>1</v>
      </c>
      <c r="C2" s="1" t="s">
        <v>2</v>
      </c>
      <c r="D2" s="1" t="s">
        <v>22</v>
      </c>
      <c r="E2" s="1" t="s">
        <v>7</v>
      </c>
      <c r="F2" s="1" t="s">
        <v>25</v>
      </c>
      <c r="G2" s="1" t="s">
        <v>30</v>
      </c>
      <c r="H2" s="1" t="s">
        <v>31</v>
      </c>
      <c r="I2" s="1" t="s">
        <v>4</v>
      </c>
      <c r="J2" s="2"/>
      <c r="K2" s="1" t="s">
        <v>2</v>
      </c>
      <c r="N2" s="1" t="s">
        <v>3</v>
      </c>
      <c r="Q2" s="1" t="s">
        <v>5</v>
      </c>
      <c r="R2" s="2"/>
      <c r="S2" s="1" t="s">
        <v>2</v>
      </c>
      <c r="V2" s="1" t="s">
        <v>3</v>
      </c>
      <c r="Y2" s="1" t="s">
        <v>6</v>
      </c>
      <c r="Z2" s="1" t="s">
        <v>7</v>
      </c>
      <c r="AA2" s="1" t="s">
        <v>8</v>
      </c>
      <c r="AB2" s="1" t="s">
        <v>9</v>
      </c>
    </row>
    <row r="3" spans="1:28">
      <c r="A3" s="1">
        <v>1</v>
      </c>
      <c r="B3" s="1" t="s">
        <v>10</v>
      </c>
      <c r="C3" s="1">
        <v>1360</v>
      </c>
      <c r="D3" s="1">
        <v>72</v>
      </c>
      <c r="E3" s="1">
        <f t="shared" ref="E3:E15" si="0">SUM(C3:D3)</f>
        <v>1432</v>
      </c>
      <c r="F3" s="1">
        <v>489</v>
      </c>
      <c r="G3" s="1">
        <v>50</v>
      </c>
      <c r="H3" s="1">
        <f t="shared" ref="H3:H15" si="1">SUM(F3:G3)</f>
        <v>539</v>
      </c>
      <c r="I3" s="1">
        <f>E3+H3</f>
        <v>1971</v>
      </c>
      <c r="J3" s="2"/>
      <c r="K3" s="1">
        <v>1031</v>
      </c>
      <c r="L3" s="1">
        <v>62</v>
      </c>
      <c r="M3" s="1">
        <f>SUM(K3:L3)</f>
        <v>1093</v>
      </c>
      <c r="N3" s="1">
        <v>313</v>
      </c>
      <c r="O3" s="1">
        <v>39</v>
      </c>
      <c r="P3" s="1">
        <f>SUM(N3:O3)</f>
        <v>352</v>
      </c>
      <c r="Q3" s="1">
        <f>SUM(M3+P3)</f>
        <v>1445</v>
      </c>
      <c r="R3" s="2"/>
      <c r="S3" s="1">
        <v>802</v>
      </c>
      <c r="T3" s="1">
        <v>52</v>
      </c>
      <c r="U3" s="1">
        <f>SUM(S3:T3)</f>
        <v>854</v>
      </c>
      <c r="V3" s="1">
        <v>196</v>
      </c>
      <c r="W3" s="1">
        <v>24</v>
      </c>
      <c r="X3" s="1">
        <f>SUM(V3:W3)</f>
        <v>220</v>
      </c>
      <c r="Y3" s="1">
        <f>SUM(U3+X3)</f>
        <v>1074</v>
      </c>
      <c r="Z3" s="1">
        <f>SUM(E3+M3+U3)</f>
        <v>3379</v>
      </c>
      <c r="AA3" s="1">
        <f>SUM(H3+P3+X3)</f>
        <v>1111</v>
      </c>
      <c r="AB3" s="1">
        <f>SUM(Z3:AA3)</f>
        <v>4490</v>
      </c>
    </row>
    <row r="4" spans="1:28">
      <c r="A4" s="1">
        <v>2</v>
      </c>
      <c r="B4" s="1" t="s">
        <v>11</v>
      </c>
      <c r="C4" s="1">
        <v>726</v>
      </c>
      <c r="D4" s="1">
        <v>45</v>
      </c>
      <c r="E4" s="1">
        <f t="shared" si="0"/>
        <v>771</v>
      </c>
      <c r="F4" s="1">
        <v>784</v>
      </c>
      <c r="G4" s="1">
        <v>23</v>
      </c>
      <c r="H4" s="1">
        <f t="shared" si="1"/>
        <v>807</v>
      </c>
      <c r="I4" s="1">
        <f t="shared" ref="I4:I15" si="2">E4+H4</f>
        <v>1578</v>
      </c>
      <c r="J4" s="2"/>
      <c r="K4" s="1">
        <v>682</v>
      </c>
      <c r="L4" s="1">
        <v>29</v>
      </c>
      <c r="M4" s="1">
        <f t="shared" ref="M4:M15" si="3">SUM(K4:L4)</f>
        <v>711</v>
      </c>
      <c r="N4" s="1">
        <v>359</v>
      </c>
      <c r="O4" s="1">
        <v>7</v>
      </c>
      <c r="P4" s="1">
        <f t="shared" ref="P4:P15" si="4">SUM(N4:O4)</f>
        <v>366</v>
      </c>
      <c r="Q4" s="1">
        <f t="shared" ref="Q4:Q15" si="5">SUM(M4+P4)</f>
        <v>1077</v>
      </c>
      <c r="R4" s="2"/>
      <c r="S4" s="1">
        <v>531</v>
      </c>
      <c r="T4" s="1">
        <v>17</v>
      </c>
      <c r="U4" s="1">
        <f t="shared" ref="U4:U15" si="6">SUM(S4:T4)</f>
        <v>548</v>
      </c>
      <c r="V4" s="1">
        <v>188</v>
      </c>
      <c r="W4" s="1">
        <v>4</v>
      </c>
      <c r="X4" s="1">
        <f t="shared" ref="X4:X15" si="7">SUM(V4:W4)</f>
        <v>192</v>
      </c>
      <c r="Y4" s="1">
        <f t="shared" ref="Y4:Y15" si="8">SUM(U4+X4)</f>
        <v>740</v>
      </c>
      <c r="Z4" s="1">
        <f t="shared" ref="Z4:Z15" si="9">SUM(E4+M4+U4)</f>
        <v>2030</v>
      </c>
      <c r="AA4" s="1">
        <f t="shared" ref="AA4:AA15" si="10">SUM(H4+P4+X4)</f>
        <v>1365</v>
      </c>
      <c r="AB4" s="1">
        <f t="shared" ref="AB4:AB15" si="11">SUM(Z4:AA4)</f>
        <v>3395</v>
      </c>
    </row>
    <row r="5" spans="1:28">
      <c r="A5" s="1">
        <v>3</v>
      </c>
      <c r="B5" s="1" t="s">
        <v>12</v>
      </c>
      <c r="C5" s="1">
        <v>567</v>
      </c>
      <c r="D5" s="1">
        <v>18</v>
      </c>
      <c r="E5" s="1">
        <f t="shared" si="0"/>
        <v>585</v>
      </c>
      <c r="F5" s="1">
        <v>647</v>
      </c>
      <c r="G5" s="1">
        <v>35</v>
      </c>
      <c r="H5" s="1">
        <f t="shared" si="1"/>
        <v>682</v>
      </c>
      <c r="I5" s="1">
        <f t="shared" si="2"/>
        <v>1267</v>
      </c>
      <c r="J5" s="2"/>
      <c r="K5" s="1">
        <v>473</v>
      </c>
      <c r="L5" s="1">
        <v>17</v>
      </c>
      <c r="M5" s="1">
        <f t="shared" si="3"/>
        <v>490</v>
      </c>
      <c r="N5" s="1">
        <v>324</v>
      </c>
      <c r="O5" s="1">
        <v>15</v>
      </c>
      <c r="P5" s="1">
        <f t="shared" si="4"/>
        <v>339</v>
      </c>
      <c r="Q5" s="1">
        <f t="shared" si="5"/>
        <v>829</v>
      </c>
      <c r="R5" s="2"/>
      <c r="S5" s="1">
        <v>393</v>
      </c>
      <c r="T5" s="1">
        <v>21</v>
      </c>
      <c r="U5" s="1">
        <f t="shared" si="6"/>
        <v>414</v>
      </c>
      <c r="V5" s="1">
        <v>172</v>
      </c>
      <c r="W5" s="1">
        <v>17</v>
      </c>
      <c r="X5" s="1">
        <f t="shared" si="7"/>
        <v>189</v>
      </c>
      <c r="Y5" s="1">
        <f t="shared" si="8"/>
        <v>603</v>
      </c>
      <c r="Z5" s="1">
        <f t="shared" si="9"/>
        <v>1489</v>
      </c>
      <c r="AA5" s="1">
        <f t="shared" si="10"/>
        <v>1210</v>
      </c>
      <c r="AB5" s="1">
        <f t="shared" si="11"/>
        <v>2699</v>
      </c>
    </row>
    <row r="6" spans="1:28">
      <c r="A6" s="1">
        <v>4</v>
      </c>
      <c r="B6" s="1" t="s">
        <v>13</v>
      </c>
      <c r="C6" s="1">
        <v>748</v>
      </c>
      <c r="D6" s="1">
        <v>14</v>
      </c>
      <c r="E6" s="1">
        <f t="shared" si="0"/>
        <v>762</v>
      </c>
      <c r="F6" s="1">
        <v>339</v>
      </c>
      <c r="G6" s="1">
        <v>16</v>
      </c>
      <c r="H6" s="1">
        <f t="shared" si="1"/>
        <v>355</v>
      </c>
      <c r="I6" s="1">
        <f t="shared" si="2"/>
        <v>1117</v>
      </c>
      <c r="J6" s="2"/>
      <c r="K6" s="1">
        <v>674</v>
      </c>
      <c r="L6" s="1">
        <v>24</v>
      </c>
      <c r="M6" s="1">
        <f t="shared" si="3"/>
        <v>698</v>
      </c>
      <c r="N6" s="1">
        <v>281</v>
      </c>
      <c r="O6" s="1">
        <v>15</v>
      </c>
      <c r="P6" s="1">
        <f t="shared" si="4"/>
        <v>296</v>
      </c>
      <c r="Q6" s="1">
        <f t="shared" si="5"/>
        <v>994</v>
      </c>
      <c r="R6" s="2"/>
      <c r="S6" s="1">
        <v>511</v>
      </c>
      <c r="T6" s="1">
        <v>15</v>
      </c>
      <c r="U6" s="1">
        <f t="shared" si="6"/>
        <v>526</v>
      </c>
      <c r="V6" s="1">
        <v>168</v>
      </c>
      <c r="W6" s="1">
        <v>5</v>
      </c>
      <c r="X6" s="1">
        <f t="shared" si="7"/>
        <v>173</v>
      </c>
      <c r="Y6" s="1">
        <f t="shared" si="8"/>
        <v>699</v>
      </c>
      <c r="Z6" s="1">
        <f t="shared" si="9"/>
        <v>1986</v>
      </c>
      <c r="AA6" s="1">
        <f t="shared" si="10"/>
        <v>824</v>
      </c>
      <c r="AB6" s="1">
        <f t="shared" si="11"/>
        <v>2810</v>
      </c>
    </row>
    <row r="7" spans="1:28">
      <c r="A7" s="1">
        <v>5</v>
      </c>
      <c r="B7" s="1" t="s">
        <v>14</v>
      </c>
      <c r="C7" s="1">
        <v>467</v>
      </c>
      <c r="D7" s="1">
        <v>37</v>
      </c>
      <c r="E7" s="1">
        <f t="shared" si="0"/>
        <v>504</v>
      </c>
      <c r="F7" s="1">
        <v>230</v>
      </c>
      <c r="G7" s="1">
        <v>15</v>
      </c>
      <c r="H7" s="1">
        <f t="shared" si="1"/>
        <v>245</v>
      </c>
      <c r="I7" s="1">
        <f t="shared" si="2"/>
        <v>749</v>
      </c>
      <c r="J7" s="2"/>
      <c r="K7" s="1">
        <v>284</v>
      </c>
      <c r="L7" s="1">
        <v>13</v>
      </c>
      <c r="M7" s="1">
        <f t="shared" si="3"/>
        <v>297</v>
      </c>
      <c r="N7" s="1">
        <v>93</v>
      </c>
      <c r="O7" s="1">
        <v>12</v>
      </c>
      <c r="P7" s="1">
        <f t="shared" si="4"/>
        <v>105</v>
      </c>
      <c r="Q7" s="1">
        <f t="shared" si="5"/>
        <v>402</v>
      </c>
      <c r="R7" s="2"/>
      <c r="S7" s="1">
        <v>190</v>
      </c>
      <c r="T7" s="1">
        <v>9</v>
      </c>
      <c r="U7" s="1">
        <f t="shared" si="6"/>
        <v>199</v>
      </c>
      <c r="V7" s="1">
        <v>49</v>
      </c>
      <c r="W7" s="1">
        <v>3</v>
      </c>
      <c r="X7" s="1">
        <f t="shared" si="7"/>
        <v>52</v>
      </c>
      <c r="Y7" s="1">
        <f t="shared" si="8"/>
        <v>251</v>
      </c>
      <c r="Z7" s="1">
        <f t="shared" si="9"/>
        <v>1000</v>
      </c>
      <c r="AA7" s="1">
        <f t="shared" si="10"/>
        <v>402</v>
      </c>
      <c r="AB7" s="1">
        <f t="shared" si="11"/>
        <v>1402</v>
      </c>
    </row>
    <row r="8" spans="1:28">
      <c r="A8" s="1">
        <v>6</v>
      </c>
      <c r="B8" s="1" t="s">
        <v>15</v>
      </c>
      <c r="C8" s="1">
        <v>363</v>
      </c>
      <c r="D8" s="1">
        <v>20</v>
      </c>
      <c r="E8" s="1">
        <f t="shared" si="0"/>
        <v>383</v>
      </c>
      <c r="F8" s="1">
        <v>130</v>
      </c>
      <c r="G8" s="1">
        <v>9</v>
      </c>
      <c r="H8" s="1">
        <f t="shared" si="1"/>
        <v>139</v>
      </c>
      <c r="I8" s="1">
        <f t="shared" si="2"/>
        <v>522</v>
      </c>
      <c r="J8" s="2"/>
      <c r="K8" s="1">
        <v>320</v>
      </c>
      <c r="L8" s="1">
        <v>29</v>
      </c>
      <c r="M8" s="1">
        <f t="shared" si="3"/>
        <v>349</v>
      </c>
      <c r="N8" s="1">
        <v>122</v>
      </c>
      <c r="O8" s="1">
        <v>8</v>
      </c>
      <c r="P8" s="1">
        <f t="shared" si="4"/>
        <v>130</v>
      </c>
      <c r="Q8" s="1">
        <f t="shared" si="5"/>
        <v>479</v>
      </c>
      <c r="R8" s="2"/>
      <c r="S8" s="1">
        <v>259</v>
      </c>
      <c r="T8" s="1">
        <v>24</v>
      </c>
      <c r="U8" s="1">
        <f t="shared" si="6"/>
        <v>283</v>
      </c>
      <c r="V8" s="1">
        <v>68</v>
      </c>
      <c r="W8" s="1">
        <v>3</v>
      </c>
      <c r="X8" s="1">
        <f t="shared" si="7"/>
        <v>71</v>
      </c>
      <c r="Y8" s="1">
        <f t="shared" si="8"/>
        <v>354</v>
      </c>
      <c r="Z8" s="1">
        <f t="shared" si="9"/>
        <v>1015</v>
      </c>
      <c r="AA8" s="1">
        <f t="shared" si="10"/>
        <v>340</v>
      </c>
      <c r="AB8" s="1">
        <f t="shared" si="11"/>
        <v>1355</v>
      </c>
    </row>
    <row r="9" spans="1:28">
      <c r="A9" s="1">
        <v>7</v>
      </c>
      <c r="B9" s="1" t="s">
        <v>16</v>
      </c>
      <c r="C9" s="1">
        <v>143</v>
      </c>
      <c r="D9" s="1">
        <v>4</v>
      </c>
      <c r="E9" s="1">
        <f t="shared" si="0"/>
        <v>147</v>
      </c>
      <c r="F9" s="1">
        <v>178</v>
      </c>
      <c r="G9" s="1">
        <v>4</v>
      </c>
      <c r="H9" s="1">
        <f t="shared" si="1"/>
        <v>182</v>
      </c>
      <c r="I9" s="1">
        <f t="shared" si="2"/>
        <v>329</v>
      </c>
      <c r="J9" s="2"/>
      <c r="K9" s="1">
        <v>118</v>
      </c>
      <c r="L9" s="1">
        <v>7</v>
      </c>
      <c r="M9" s="1">
        <f t="shared" si="3"/>
        <v>125</v>
      </c>
      <c r="N9" s="1">
        <v>117</v>
      </c>
      <c r="O9" s="1">
        <v>2</v>
      </c>
      <c r="P9" s="1">
        <f t="shared" si="4"/>
        <v>119</v>
      </c>
      <c r="Q9" s="1">
        <f t="shared" si="5"/>
        <v>244</v>
      </c>
      <c r="R9" s="2"/>
      <c r="S9" s="1">
        <v>97</v>
      </c>
      <c r="T9" s="1">
        <v>6</v>
      </c>
      <c r="U9" s="1">
        <f t="shared" si="6"/>
        <v>103</v>
      </c>
      <c r="V9" s="1">
        <v>65</v>
      </c>
      <c r="W9" s="1">
        <v>1</v>
      </c>
      <c r="X9" s="1">
        <f t="shared" si="7"/>
        <v>66</v>
      </c>
      <c r="Y9" s="1">
        <f t="shared" si="8"/>
        <v>169</v>
      </c>
      <c r="Z9" s="1">
        <f t="shared" si="9"/>
        <v>375</v>
      </c>
      <c r="AA9" s="1">
        <f t="shared" si="10"/>
        <v>367</v>
      </c>
      <c r="AB9" s="1">
        <f t="shared" si="11"/>
        <v>742</v>
      </c>
    </row>
    <row r="10" spans="1:28">
      <c r="A10" s="1">
        <v>8</v>
      </c>
      <c r="B10" s="1" t="s">
        <v>17</v>
      </c>
      <c r="C10" s="1">
        <v>122</v>
      </c>
      <c r="D10" s="1">
        <v>6</v>
      </c>
      <c r="E10" s="1">
        <f t="shared" si="0"/>
        <v>128</v>
      </c>
      <c r="F10" s="1">
        <v>4</v>
      </c>
      <c r="G10" s="1">
        <v>0</v>
      </c>
      <c r="H10" s="1">
        <f t="shared" si="1"/>
        <v>4</v>
      </c>
      <c r="I10" s="1">
        <f t="shared" si="2"/>
        <v>132</v>
      </c>
      <c r="J10" s="2"/>
      <c r="K10" s="1">
        <v>91</v>
      </c>
      <c r="L10" s="1">
        <v>1</v>
      </c>
      <c r="M10" s="1">
        <f t="shared" si="3"/>
        <v>92</v>
      </c>
      <c r="N10" s="1">
        <v>1</v>
      </c>
      <c r="O10" s="1">
        <v>0</v>
      </c>
      <c r="P10" s="1">
        <f t="shared" si="4"/>
        <v>1</v>
      </c>
      <c r="Q10" s="1">
        <f t="shared" si="5"/>
        <v>93</v>
      </c>
      <c r="R10" s="2"/>
      <c r="S10" s="1">
        <v>51</v>
      </c>
      <c r="T10" s="1">
        <v>2</v>
      </c>
      <c r="U10" s="1">
        <f t="shared" si="6"/>
        <v>53</v>
      </c>
      <c r="V10" s="1">
        <v>0</v>
      </c>
      <c r="W10" s="1">
        <v>0</v>
      </c>
      <c r="X10" s="1">
        <f t="shared" si="7"/>
        <v>0</v>
      </c>
      <c r="Y10" s="1">
        <f t="shared" si="8"/>
        <v>53</v>
      </c>
      <c r="Z10" s="1">
        <f t="shared" si="9"/>
        <v>273</v>
      </c>
      <c r="AA10" s="1">
        <f t="shared" si="10"/>
        <v>5</v>
      </c>
      <c r="AB10" s="1">
        <f t="shared" si="11"/>
        <v>278</v>
      </c>
    </row>
    <row r="11" spans="1:28">
      <c r="A11" s="1">
        <v>9</v>
      </c>
      <c r="B11" s="1" t="s">
        <v>18</v>
      </c>
      <c r="C11" s="1">
        <v>81</v>
      </c>
      <c r="D11" s="1">
        <v>6</v>
      </c>
      <c r="E11" s="1">
        <f t="shared" si="0"/>
        <v>87</v>
      </c>
      <c r="F11" s="1">
        <v>29</v>
      </c>
      <c r="G11" s="1">
        <v>1</v>
      </c>
      <c r="H11" s="1">
        <f t="shared" si="1"/>
        <v>30</v>
      </c>
      <c r="I11" s="1">
        <f t="shared" si="2"/>
        <v>117</v>
      </c>
      <c r="J11" s="2"/>
      <c r="K11" s="1">
        <v>69</v>
      </c>
      <c r="L11" s="1">
        <v>5</v>
      </c>
      <c r="M11" s="1">
        <f t="shared" si="3"/>
        <v>74</v>
      </c>
      <c r="N11" s="1">
        <v>13</v>
      </c>
      <c r="O11" s="1">
        <v>1</v>
      </c>
      <c r="P11" s="1">
        <f t="shared" si="4"/>
        <v>14</v>
      </c>
      <c r="Q11" s="1">
        <f t="shared" si="5"/>
        <v>88</v>
      </c>
      <c r="R11" s="2"/>
      <c r="S11" s="1">
        <v>57</v>
      </c>
      <c r="T11" s="1">
        <v>8</v>
      </c>
      <c r="U11" s="1">
        <f t="shared" si="6"/>
        <v>65</v>
      </c>
      <c r="V11" s="1">
        <v>91</v>
      </c>
      <c r="W11" s="1">
        <v>0</v>
      </c>
      <c r="X11" s="1">
        <f t="shared" si="7"/>
        <v>91</v>
      </c>
      <c r="Y11" s="1">
        <f t="shared" si="8"/>
        <v>156</v>
      </c>
      <c r="Z11" s="1">
        <f t="shared" si="9"/>
        <v>226</v>
      </c>
      <c r="AA11" s="1">
        <f t="shared" si="10"/>
        <v>135</v>
      </c>
      <c r="AB11" s="1">
        <f t="shared" si="11"/>
        <v>361</v>
      </c>
    </row>
    <row r="12" spans="1:28">
      <c r="A12" s="1">
        <v>10</v>
      </c>
      <c r="B12" s="1" t="s">
        <v>19</v>
      </c>
      <c r="C12" s="1">
        <v>58</v>
      </c>
      <c r="D12" s="1">
        <v>1</v>
      </c>
      <c r="E12" s="1">
        <f t="shared" si="0"/>
        <v>59</v>
      </c>
      <c r="F12" s="1">
        <v>41</v>
      </c>
      <c r="G12" s="1">
        <v>3</v>
      </c>
      <c r="H12" s="1">
        <f t="shared" si="1"/>
        <v>44</v>
      </c>
      <c r="I12" s="1">
        <f t="shared" si="2"/>
        <v>103</v>
      </c>
      <c r="J12" s="2"/>
      <c r="K12" s="1">
        <v>43</v>
      </c>
      <c r="L12" s="1">
        <v>3</v>
      </c>
      <c r="M12" s="1">
        <f t="shared" si="3"/>
        <v>46</v>
      </c>
      <c r="N12" s="1">
        <v>24</v>
      </c>
      <c r="O12" s="1">
        <v>4</v>
      </c>
      <c r="P12" s="1">
        <f t="shared" si="4"/>
        <v>28</v>
      </c>
      <c r="Q12" s="1">
        <f t="shared" si="5"/>
        <v>74</v>
      </c>
      <c r="R12" s="2"/>
      <c r="S12" s="1">
        <v>31</v>
      </c>
      <c r="T12" s="1">
        <v>3</v>
      </c>
      <c r="U12" s="1">
        <f t="shared" si="6"/>
        <v>34</v>
      </c>
      <c r="V12" s="1">
        <v>19</v>
      </c>
      <c r="W12" s="1">
        <v>2</v>
      </c>
      <c r="X12" s="1">
        <f t="shared" si="7"/>
        <v>21</v>
      </c>
      <c r="Y12" s="1">
        <f t="shared" si="8"/>
        <v>55</v>
      </c>
      <c r="Z12" s="1">
        <f t="shared" si="9"/>
        <v>139</v>
      </c>
      <c r="AA12" s="1">
        <f t="shared" si="10"/>
        <v>93</v>
      </c>
      <c r="AB12" s="1">
        <f t="shared" si="11"/>
        <v>232</v>
      </c>
    </row>
    <row r="13" spans="1:28">
      <c r="A13" s="1">
        <v>11</v>
      </c>
      <c r="B13" s="1" t="s">
        <v>20</v>
      </c>
      <c r="C13" s="1">
        <v>38</v>
      </c>
      <c r="D13" s="1">
        <v>1</v>
      </c>
      <c r="E13" s="1">
        <f t="shared" si="0"/>
        <v>39</v>
      </c>
      <c r="F13" s="1">
        <v>19</v>
      </c>
      <c r="G13" s="1">
        <v>1</v>
      </c>
      <c r="H13" s="1">
        <f t="shared" si="1"/>
        <v>20</v>
      </c>
      <c r="I13" s="1">
        <f t="shared" si="2"/>
        <v>59</v>
      </c>
      <c r="J13" s="2"/>
      <c r="K13" s="1">
        <v>19</v>
      </c>
      <c r="L13" s="1">
        <v>4</v>
      </c>
      <c r="M13" s="1">
        <f t="shared" si="3"/>
        <v>23</v>
      </c>
      <c r="N13" s="1">
        <v>10</v>
      </c>
      <c r="O13" s="1">
        <v>0</v>
      </c>
      <c r="P13" s="1">
        <f t="shared" si="4"/>
        <v>10</v>
      </c>
      <c r="Q13" s="1">
        <f t="shared" si="5"/>
        <v>33</v>
      </c>
      <c r="R13" s="2"/>
      <c r="S13" s="1">
        <v>17</v>
      </c>
      <c r="T13" s="1">
        <v>0</v>
      </c>
      <c r="U13" s="1">
        <f t="shared" si="6"/>
        <v>17</v>
      </c>
      <c r="V13" s="1">
        <v>7</v>
      </c>
      <c r="W13" s="1">
        <v>0</v>
      </c>
      <c r="X13" s="1">
        <f t="shared" si="7"/>
        <v>7</v>
      </c>
      <c r="Y13" s="1">
        <f t="shared" si="8"/>
        <v>24</v>
      </c>
      <c r="Z13" s="1">
        <f t="shared" si="9"/>
        <v>79</v>
      </c>
      <c r="AA13" s="1">
        <f t="shared" si="10"/>
        <v>37</v>
      </c>
      <c r="AB13" s="1">
        <f t="shared" si="11"/>
        <v>116</v>
      </c>
    </row>
    <row r="14" spans="1:28">
      <c r="A14" s="1">
        <v>13</v>
      </c>
      <c r="B14" s="1" t="s">
        <v>23</v>
      </c>
      <c r="C14" s="1">
        <v>0</v>
      </c>
      <c r="D14" s="1">
        <v>5</v>
      </c>
      <c r="E14" s="1">
        <f t="shared" si="0"/>
        <v>5</v>
      </c>
      <c r="F14" s="1">
        <v>0</v>
      </c>
      <c r="G14" s="1">
        <v>0</v>
      </c>
      <c r="H14" s="1">
        <f t="shared" si="1"/>
        <v>0</v>
      </c>
      <c r="I14" s="1">
        <f>E14+H14</f>
        <v>5</v>
      </c>
      <c r="J14" s="2"/>
      <c r="K14" s="1">
        <v>0</v>
      </c>
      <c r="L14" s="1">
        <v>3</v>
      </c>
      <c r="M14" s="1">
        <f>SUM(K14:L14)</f>
        <v>3</v>
      </c>
      <c r="N14" s="1">
        <v>0</v>
      </c>
      <c r="O14" s="1">
        <v>0</v>
      </c>
      <c r="P14" s="1">
        <f>SUM(N14:O14)</f>
        <v>0</v>
      </c>
      <c r="Q14" s="1">
        <f>SUM(M14+P14)</f>
        <v>3</v>
      </c>
      <c r="R14" s="2"/>
      <c r="S14" s="1">
        <v>0</v>
      </c>
      <c r="T14" s="1">
        <v>7</v>
      </c>
      <c r="U14" s="1">
        <f>SUM(S14:T14)</f>
        <v>7</v>
      </c>
      <c r="V14" s="1">
        <v>0</v>
      </c>
      <c r="W14" s="1">
        <v>2</v>
      </c>
      <c r="X14" s="1">
        <f>SUM(V14:W14)</f>
        <v>2</v>
      </c>
      <c r="Y14" s="1">
        <f>SUM(U14+X14)</f>
        <v>9</v>
      </c>
      <c r="Z14" s="1">
        <f>SUM(E14+M14+U14)</f>
        <v>15</v>
      </c>
      <c r="AA14" s="1">
        <f>SUM(H14+P14+X14)</f>
        <v>2</v>
      </c>
      <c r="AB14" s="1">
        <f>SUM(Z14:AA14)</f>
        <v>17</v>
      </c>
    </row>
    <row r="15" spans="1:28">
      <c r="A15" s="1">
        <v>12</v>
      </c>
      <c r="B15" s="1" t="s">
        <v>21</v>
      </c>
      <c r="C15" s="1">
        <v>2</v>
      </c>
      <c r="D15" s="1">
        <v>0</v>
      </c>
      <c r="E15" s="1">
        <f t="shared" si="0"/>
        <v>2</v>
      </c>
      <c r="F15" s="1">
        <v>0</v>
      </c>
      <c r="G15" s="1">
        <v>1</v>
      </c>
      <c r="H15" s="1">
        <f t="shared" si="1"/>
        <v>1</v>
      </c>
      <c r="I15" s="1">
        <f t="shared" si="2"/>
        <v>3</v>
      </c>
      <c r="J15" s="2"/>
      <c r="K15" s="1">
        <v>0</v>
      </c>
      <c r="L15" s="1">
        <v>6</v>
      </c>
      <c r="M15" s="1">
        <f t="shared" si="3"/>
        <v>6</v>
      </c>
      <c r="N15" s="1">
        <v>0</v>
      </c>
      <c r="O15" s="1">
        <v>1</v>
      </c>
      <c r="P15" s="1">
        <f t="shared" si="4"/>
        <v>1</v>
      </c>
      <c r="Q15" s="1">
        <f t="shared" si="5"/>
        <v>7</v>
      </c>
      <c r="R15" s="2"/>
      <c r="S15" s="1">
        <v>2</v>
      </c>
      <c r="T15" s="1">
        <v>3</v>
      </c>
      <c r="U15" s="1">
        <f t="shared" si="6"/>
        <v>5</v>
      </c>
      <c r="V15" s="1">
        <v>0</v>
      </c>
      <c r="W15" s="1">
        <v>2</v>
      </c>
      <c r="X15" s="1">
        <f t="shared" si="7"/>
        <v>2</v>
      </c>
      <c r="Y15" s="1">
        <f t="shared" si="8"/>
        <v>7</v>
      </c>
      <c r="Z15" s="1">
        <f t="shared" si="9"/>
        <v>13</v>
      </c>
      <c r="AA15" s="1">
        <f t="shared" si="10"/>
        <v>4</v>
      </c>
      <c r="AB15" s="1">
        <f t="shared" si="11"/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I20" sqref="I20"/>
    </sheetView>
  </sheetViews>
  <sheetFormatPr defaultRowHeight="15"/>
  <cols>
    <col min="1" max="1" width="13.5703125" style="1" bestFit="1" customWidth="1"/>
    <col min="2" max="3" width="9.140625" style="1"/>
    <col min="4" max="4" width="10.42578125" style="1" bestFit="1" customWidth="1"/>
    <col min="5" max="5" width="15.140625" style="1" customWidth="1"/>
    <col min="6" max="6" width="2" style="1" customWidth="1"/>
    <col min="7" max="7" width="9.140625" style="1"/>
    <col min="8" max="9" width="14" style="1" customWidth="1"/>
    <col min="10" max="10" width="2.28515625" style="1" customWidth="1"/>
    <col min="11" max="11" width="9.140625" style="1"/>
    <col min="12" max="12" width="12.85546875" style="1" bestFit="1" customWidth="1"/>
    <col min="13" max="13" width="14.5703125" style="1" customWidth="1"/>
    <col min="14" max="14" width="1.85546875" style="1" customWidth="1"/>
    <col min="15" max="15" width="11.140625" style="1" bestFit="1" customWidth="1"/>
    <col min="16" max="16" width="14.5703125" style="1" bestFit="1" customWidth="1"/>
    <col min="17" max="17" width="2" style="1" customWidth="1"/>
    <col min="18" max="18" width="14" style="1" customWidth="1"/>
    <col min="19" max="16384" width="9.140625" style="1"/>
  </cols>
  <sheetData>
    <row r="1" spans="1:18">
      <c r="A1" s="36" t="s">
        <v>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1.75" customHeight="1">
      <c r="A2" s="5" t="s">
        <v>0</v>
      </c>
      <c r="B2" s="5" t="s">
        <v>1</v>
      </c>
      <c r="C2" s="5" t="s">
        <v>24</v>
      </c>
      <c r="D2" s="5" t="s">
        <v>25</v>
      </c>
      <c r="E2" s="5" t="s">
        <v>4</v>
      </c>
      <c r="F2" s="4"/>
      <c r="G2" s="5" t="s">
        <v>26</v>
      </c>
      <c r="H2" s="5" t="s">
        <v>27</v>
      </c>
      <c r="I2" s="5" t="s">
        <v>5</v>
      </c>
      <c r="J2" s="4"/>
      <c r="K2" s="5" t="s">
        <v>28</v>
      </c>
      <c r="L2" s="5" t="s">
        <v>29</v>
      </c>
      <c r="M2" s="5" t="s">
        <v>6</v>
      </c>
      <c r="N2" s="4"/>
      <c r="O2" s="5" t="s">
        <v>7</v>
      </c>
      <c r="P2" s="5" t="s">
        <v>8</v>
      </c>
      <c r="Q2" s="4"/>
      <c r="R2" s="5" t="s">
        <v>9</v>
      </c>
    </row>
    <row r="3" spans="1:18">
      <c r="A3" s="3">
        <v>1</v>
      </c>
      <c r="B3" s="3" t="s">
        <v>10</v>
      </c>
      <c r="C3" s="3">
        <v>1432</v>
      </c>
      <c r="D3" s="3">
        <v>539</v>
      </c>
      <c r="E3" s="3">
        <f>C3+D3</f>
        <v>1971</v>
      </c>
      <c r="F3" s="4"/>
      <c r="G3" s="3">
        <v>1093</v>
      </c>
      <c r="H3" s="3">
        <v>352</v>
      </c>
      <c r="I3" s="3">
        <f>G3+H3</f>
        <v>1445</v>
      </c>
      <c r="J3" s="4"/>
      <c r="K3" s="3">
        <v>854</v>
      </c>
      <c r="L3" s="3">
        <v>220</v>
      </c>
      <c r="M3" s="3">
        <f>K3+L3</f>
        <v>1074</v>
      </c>
      <c r="N3" s="4"/>
      <c r="O3" s="3">
        <f>C3+G3+K3</f>
        <v>3379</v>
      </c>
      <c r="P3" s="3">
        <f>D3+H3+L3</f>
        <v>1111</v>
      </c>
      <c r="Q3" s="4"/>
      <c r="R3" s="3">
        <f>O3+P3</f>
        <v>4490</v>
      </c>
    </row>
    <row r="4" spans="1:18">
      <c r="A4" s="3">
        <v>2</v>
      </c>
      <c r="B4" s="3" t="s">
        <v>11</v>
      </c>
      <c r="C4" s="3">
        <v>771</v>
      </c>
      <c r="D4" s="3">
        <v>807</v>
      </c>
      <c r="E4" s="3">
        <f t="shared" ref="E4:E15" si="0">C4+D4</f>
        <v>1578</v>
      </c>
      <c r="F4" s="4"/>
      <c r="G4" s="3">
        <v>711</v>
      </c>
      <c r="H4" s="3">
        <v>366</v>
      </c>
      <c r="I4" s="3">
        <f t="shared" ref="I4:I15" si="1">G4+H4</f>
        <v>1077</v>
      </c>
      <c r="J4" s="4"/>
      <c r="K4" s="3">
        <v>548</v>
      </c>
      <c r="L4" s="3">
        <v>192</v>
      </c>
      <c r="M4" s="3">
        <f t="shared" ref="M4:M15" si="2">K4+L4</f>
        <v>740</v>
      </c>
      <c r="N4" s="4"/>
      <c r="O4" s="3">
        <f t="shared" ref="O4:O15" si="3">C4+G4+K4</f>
        <v>2030</v>
      </c>
      <c r="P4" s="3">
        <f t="shared" ref="P4:P15" si="4">D4+H4+L4</f>
        <v>1365</v>
      </c>
      <c r="Q4" s="4"/>
      <c r="R4" s="3">
        <f t="shared" ref="R4:R15" si="5">O4+P4</f>
        <v>3395</v>
      </c>
    </row>
    <row r="5" spans="1:18">
      <c r="A5" s="3">
        <v>3</v>
      </c>
      <c r="B5" s="3" t="s">
        <v>12</v>
      </c>
      <c r="C5" s="3">
        <v>585</v>
      </c>
      <c r="D5" s="3">
        <v>682</v>
      </c>
      <c r="E5" s="3">
        <f t="shared" si="0"/>
        <v>1267</v>
      </c>
      <c r="F5" s="4"/>
      <c r="G5" s="3">
        <v>490</v>
      </c>
      <c r="H5" s="3">
        <v>339</v>
      </c>
      <c r="I5" s="3">
        <f t="shared" si="1"/>
        <v>829</v>
      </c>
      <c r="J5" s="4"/>
      <c r="K5" s="3">
        <v>414</v>
      </c>
      <c r="L5" s="3">
        <v>189</v>
      </c>
      <c r="M5" s="3">
        <f t="shared" si="2"/>
        <v>603</v>
      </c>
      <c r="N5" s="4"/>
      <c r="O5" s="3">
        <f t="shared" si="3"/>
        <v>1489</v>
      </c>
      <c r="P5" s="3">
        <f t="shared" si="4"/>
        <v>1210</v>
      </c>
      <c r="Q5" s="4"/>
      <c r="R5" s="3">
        <f t="shared" si="5"/>
        <v>2699</v>
      </c>
    </row>
    <row r="6" spans="1:18">
      <c r="A6" s="3">
        <v>4</v>
      </c>
      <c r="B6" s="3" t="s">
        <v>13</v>
      </c>
      <c r="C6" s="3">
        <v>762</v>
      </c>
      <c r="D6" s="3">
        <v>355</v>
      </c>
      <c r="E6" s="3">
        <f t="shared" si="0"/>
        <v>1117</v>
      </c>
      <c r="F6" s="4"/>
      <c r="G6" s="3">
        <v>698</v>
      </c>
      <c r="H6" s="3">
        <v>296</v>
      </c>
      <c r="I6" s="3">
        <f t="shared" si="1"/>
        <v>994</v>
      </c>
      <c r="J6" s="4"/>
      <c r="K6" s="3">
        <v>526</v>
      </c>
      <c r="L6" s="3">
        <v>173</v>
      </c>
      <c r="M6" s="3">
        <f t="shared" si="2"/>
        <v>699</v>
      </c>
      <c r="N6" s="4"/>
      <c r="O6" s="3">
        <f t="shared" si="3"/>
        <v>1986</v>
      </c>
      <c r="P6" s="3">
        <f t="shared" si="4"/>
        <v>824</v>
      </c>
      <c r="Q6" s="4"/>
      <c r="R6" s="3">
        <f t="shared" si="5"/>
        <v>2810</v>
      </c>
    </row>
    <row r="7" spans="1:18">
      <c r="A7" s="3">
        <v>5</v>
      </c>
      <c r="B7" s="3" t="s">
        <v>14</v>
      </c>
      <c r="C7" s="3">
        <v>504</v>
      </c>
      <c r="D7" s="3">
        <v>245</v>
      </c>
      <c r="E7" s="3">
        <f t="shared" si="0"/>
        <v>749</v>
      </c>
      <c r="F7" s="4"/>
      <c r="G7" s="3">
        <v>297</v>
      </c>
      <c r="H7" s="3">
        <v>105</v>
      </c>
      <c r="I7" s="3">
        <f t="shared" si="1"/>
        <v>402</v>
      </c>
      <c r="J7" s="4"/>
      <c r="K7" s="3">
        <v>199</v>
      </c>
      <c r="L7" s="3">
        <v>52</v>
      </c>
      <c r="M7" s="3">
        <f t="shared" si="2"/>
        <v>251</v>
      </c>
      <c r="N7" s="4"/>
      <c r="O7" s="3">
        <f t="shared" si="3"/>
        <v>1000</v>
      </c>
      <c r="P7" s="3">
        <f t="shared" si="4"/>
        <v>402</v>
      </c>
      <c r="Q7" s="4"/>
      <c r="R7" s="3">
        <f t="shared" si="5"/>
        <v>1402</v>
      </c>
    </row>
    <row r="8" spans="1:18">
      <c r="A8" s="3">
        <v>6</v>
      </c>
      <c r="B8" s="3" t="s">
        <v>15</v>
      </c>
      <c r="C8" s="3">
        <v>383</v>
      </c>
      <c r="D8" s="3">
        <v>139</v>
      </c>
      <c r="E8" s="3">
        <f t="shared" si="0"/>
        <v>522</v>
      </c>
      <c r="F8" s="4"/>
      <c r="G8" s="3">
        <v>349</v>
      </c>
      <c r="H8" s="3">
        <v>130</v>
      </c>
      <c r="I8" s="3">
        <f t="shared" si="1"/>
        <v>479</v>
      </c>
      <c r="J8" s="4"/>
      <c r="K8" s="3">
        <v>283</v>
      </c>
      <c r="L8" s="3">
        <v>71</v>
      </c>
      <c r="M8" s="3">
        <f t="shared" si="2"/>
        <v>354</v>
      </c>
      <c r="N8" s="4"/>
      <c r="O8" s="3">
        <f t="shared" si="3"/>
        <v>1015</v>
      </c>
      <c r="P8" s="3">
        <f t="shared" si="4"/>
        <v>340</v>
      </c>
      <c r="Q8" s="4"/>
      <c r="R8" s="3">
        <f t="shared" si="5"/>
        <v>1355</v>
      </c>
    </row>
    <row r="9" spans="1:18">
      <c r="A9" s="3">
        <v>7</v>
      </c>
      <c r="B9" s="3" t="s">
        <v>16</v>
      </c>
      <c r="C9" s="3">
        <v>147</v>
      </c>
      <c r="D9" s="3">
        <v>182</v>
      </c>
      <c r="E9" s="3">
        <f t="shared" si="0"/>
        <v>329</v>
      </c>
      <c r="F9" s="4"/>
      <c r="G9" s="3">
        <v>125</v>
      </c>
      <c r="H9" s="3">
        <v>119</v>
      </c>
      <c r="I9" s="3">
        <f t="shared" si="1"/>
        <v>244</v>
      </c>
      <c r="J9" s="4"/>
      <c r="K9" s="3">
        <v>103</v>
      </c>
      <c r="L9" s="3">
        <v>66</v>
      </c>
      <c r="M9" s="3">
        <f t="shared" si="2"/>
        <v>169</v>
      </c>
      <c r="N9" s="4"/>
      <c r="O9" s="3">
        <f t="shared" si="3"/>
        <v>375</v>
      </c>
      <c r="P9" s="3">
        <f t="shared" si="4"/>
        <v>367</v>
      </c>
      <c r="Q9" s="4"/>
      <c r="R9" s="3">
        <f t="shared" si="5"/>
        <v>742</v>
      </c>
    </row>
    <row r="10" spans="1:18">
      <c r="A10" s="3">
        <v>8</v>
      </c>
      <c r="B10" s="3" t="s">
        <v>17</v>
      </c>
      <c r="C10" s="3">
        <v>128</v>
      </c>
      <c r="D10" s="3">
        <v>4</v>
      </c>
      <c r="E10" s="3">
        <f t="shared" si="0"/>
        <v>132</v>
      </c>
      <c r="F10" s="4"/>
      <c r="G10" s="3">
        <v>92</v>
      </c>
      <c r="H10" s="3">
        <v>1</v>
      </c>
      <c r="I10" s="3">
        <f t="shared" si="1"/>
        <v>93</v>
      </c>
      <c r="J10" s="4"/>
      <c r="K10" s="3">
        <v>53</v>
      </c>
      <c r="L10" s="3">
        <v>0</v>
      </c>
      <c r="M10" s="3">
        <f t="shared" si="2"/>
        <v>53</v>
      </c>
      <c r="N10" s="4"/>
      <c r="O10" s="3">
        <f t="shared" si="3"/>
        <v>273</v>
      </c>
      <c r="P10" s="3">
        <f t="shared" si="4"/>
        <v>5</v>
      </c>
      <c r="Q10" s="4"/>
      <c r="R10" s="3">
        <f t="shared" si="5"/>
        <v>278</v>
      </c>
    </row>
    <row r="11" spans="1:18">
      <c r="A11" s="3">
        <v>9</v>
      </c>
      <c r="B11" s="3" t="s">
        <v>18</v>
      </c>
      <c r="C11" s="3">
        <v>87</v>
      </c>
      <c r="D11" s="3">
        <v>30</v>
      </c>
      <c r="E11" s="3">
        <f t="shared" si="0"/>
        <v>117</v>
      </c>
      <c r="F11" s="4"/>
      <c r="G11" s="3">
        <v>74</v>
      </c>
      <c r="H11" s="3">
        <v>14</v>
      </c>
      <c r="I11" s="3">
        <f t="shared" si="1"/>
        <v>88</v>
      </c>
      <c r="J11" s="4"/>
      <c r="K11" s="3">
        <v>65</v>
      </c>
      <c r="L11" s="3">
        <v>91</v>
      </c>
      <c r="M11" s="3">
        <f t="shared" si="2"/>
        <v>156</v>
      </c>
      <c r="N11" s="4"/>
      <c r="O11" s="3">
        <f t="shared" si="3"/>
        <v>226</v>
      </c>
      <c r="P11" s="3">
        <f t="shared" si="4"/>
        <v>135</v>
      </c>
      <c r="Q11" s="4"/>
      <c r="R11" s="3">
        <f t="shared" si="5"/>
        <v>361</v>
      </c>
    </row>
    <row r="12" spans="1:18">
      <c r="A12" s="3">
        <v>10</v>
      </c>
      <c r="B12" s="3" t="s">
        <v>19</v>
      </c>
      <c r="C12" s="3">
        <v>59</v>
      </c>
      <c r="D12" s="3">
        <v>44</v>
      </c>
      <c r="E12" s="3">
        <f t="shared" si="0"/>
        <v>103</v>
      </c>
      <c r="F12" s="4"/>
      <c r="G12" s="3">
        <v>46</v>
      </c>
      <c r="H12" s="3">
        <v>28</v>
      </c>
      <c r="I12" s="3">
        <f t="shared" si="1"/>
        <v>74</v>
      </c>
      <c r="J12" s="4"/>
      <c r="K12" s="3">
        <v>34</v>
      </c>
      <c r="L12" s="3">
        <v>21</v>
      </c>
      <c r="M12" s="3">
        <f t="shared" si="2"/>
        <v>55</v>
      </c>
      <c r="N12" s="4"/>
      <c r="O12" s="3">
        <f t="shared" si="3"/>
        <v>139</v>
      </c>
      <c r="P12" s="3">
        <f t="shared" si="4"/>
        <v>93</v>
      </c>
      <c r="Q12" s="4"/>
      <c r="R12" s="3">
        <f t="shared" si="5"/>
        <v>232</v>
      </c>
    </row>
    <row r="13" spans="1:18">
      <c r="A13" s="3">
        <v>11</v>
      </c>
      <c r="B13" s="3" t="s">
        <v>20</v>
      </c>
      <c r="C13" s="3">
        <v>39</v>
      </c>
      <c r="D13" s="3">
        <v>20</v>
      </c>
      <c r="E13" s="3">
        <f t="shared" si="0"/>
        <v>59</v>
      </c>
      <c r="F13" s="4"/>
      <c r="G13" s="3">
        <v>23</v>
      </c>
      <c r="H13" s="3">
        <v>10</v>
      </c>
      <c r="I13" s="3">
        <f t="shared" si="1"/>
        <v>33</v>
      </c>
      <c r="J13" s="4"/>
      <c r="K13" s="3">
        <v>17</v>
      </c>
      <c r="L13" s="3">
        <v>7</v>
      </c>
      <c r="M13" s="3">
        <f t="shared" si="2"/>
        <v>24</v>
      </c>
      <c r="N13" s="4"/>
      <c r="O13" s="3">
        <f t="shared" si="3"/>
        <v>79</v>
      </c>
      <c r="P13" s="3">
        <f t="shared" si="4"/>
        <v>37</v>
      </c>
      <c r="Q13" s="4"/>
      <c r="R13" s="3">
        <f t="shared" si="5"/>
        <v>116</v>
      </c>
    </row>
    <row r="14" spans="1:18">
      <c r="A14" s="3">
        <v>12</v>
      </c>
      <c r="B14" s="3" t="s">
        <v>23</v>
      </c>
      <c r="C14" s="3">
        <v>5</v>
      </c>
      <c r="D14" s="3">
        <v>0</v>
      </c>
      <c r="E14" s="3">
        <f>C14+D14</f>
        <v>5</v>
      </c>
      <c r="F14" s="4"/>
      <c r="G14" s="3">
        <v>3</v>
      </c>
      <c r="H14" s="3">
        <v>0</v>
      </c>
      <c r="I14" s="3">
        <f>G14+H14</f>
        <v>3</v>
      </c>
      <c r="J14" s="4"/>
      <c r="K14" s="3">
        <v>7</v>
      </c>
      <c r="L14" s="3">
        <v>2</v>
      </c>
      <c r="M14" s="3">
        <f>K14+L14</f>
        <v>9</v>
      </c>
      <c r="N14" s="4"/>
      <c r="O14" s="3">
        <f>C14+G14+K14</f>
        <v>15</v>
      </c>
      <c r="P14" s="3">
        <f>D14+H14+L14</f>
        <v>2</v>
      </c>
      <c r="Q14" s="4"/>
      <c r="R14" s="3">
        <f>O14+P14</f>
        <v>17</v>
      </c>
    </row>
    <row r="15" spans="1:18">
      <c r="A15" s="3">
        <v>13</v>
      </c>
      <c r="B15" s="3" t="s">
        <v>21</v>
      </c>
      <c r="C15" s="3">
        <v>2</v>
      </c>
      <c r="D15" s="3">
        <v>1</v>
      </c>
      <c r="E15" s="3">
        <f t="shared" si="0"/>
        <v>3</v>
      </c>
      <c r="F15" s="4"/>
      <c r="G15" s="3">
        <v>6</v>
      </c>
      <c r="H15" s="3">
        <v>1</v>
      </c>
      <c r="I15" s="3">
        <f t="shared" si="1"/>
        <v>7</v>
      </c>
      <c r="J15" s="4"/>
      <c r="K15" s="3">
        <v>5</v>
      </c>
      <c r="L15" s="3">
        <v>2</v>
      </c>
      <c r="M15" s="3">
        <f t="shared" si="2"/>
        <v>7</v>
      </c>
      <c r="N15" s="4"/>
      <c r="O15" s="3">
        <f t="shared" si="3"/>
        <v>13</v>
      </c>
      <c r="P15" s="3">
        <f t="shared" si="4"/>
        <v>4</v>
      </c>
      <c r="Q15" s="4"/>
      <c r="R15" s="3">
        <f t="shared" si="5"/>
        <v>17</v>
      </c>
    </row>
    <row r="16" spans="1:18" ht="9.75" customHeight="1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5" t="s">
        <v>9</v>
      </c>
      <c r="B17" s="3"/>
      <c r="C17" s="3">
        <f>SUM(C3:C15)</f>
        <v>4904</v>
      </c>
      <c r="D17" s="3">
        <f>SUM(D3:D15)</f>
        <v>3048</v>
      </c>
      <c r="E17" s="5">
        <f>SUM(E3:E15)</f>
        <v>7952</v>
      </c>
      <c r="F17" s="3"/>
      <c r="G17" s="3">
        <f>SUM(G3:G15)</f>
        <v>4007</v>
      </c>
      <c r="H17" s="3">
        <f>SUM(H3:H15)</f>
        <v>1761</v>
      </c>
      <c r="I17" s="5">
        <f>SUM(I3:I15)</f>
        <v>5768</v>
      </c>
      <c r="J17" s="3"/>
      <c r="K17" s="3">
        <f>SUM(K3:K15)</f>
        <v>3108</v>
      </c>
      <c r="L17" s="3">
        <f>SUM(L3:L15)</f>
        <v>1086</v>
      </c>
      <c r="M17" s="5">
        <f>SUM(M3:M15)</f>
        <v>4194</v>
      </c>
      <c r="N17" s="3"/>
      <c r="O17" s="3">
        <f>SUM(O3:O15)</f>
        <v>12019</v>
      </c>
      <c r="P17" s="3">
        <f>SUM(P3:P15)</f>
        <v>5895</v>
      </c>
      <c r="Q17" s="3"/>
      <c r="R17" s="5">
        <f>SUM(R3:R15)</f>
        <v>17914</v>
      </c>
    </row>
  </sheetData>
  <mergeCells count="2">
    <mergeCell ref="A16:R16"/>
    <mergeCell ref="A1:R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I31" sqref="I31"/>
    </sheetView>
  </sheetViews>
  <sheetFormatPr defaultRowHeight="15"/>
  <cols>
    <col min="1" max="1" width="9.140625" style="9"/>
    <col min="6" max="6" width="1.7109375" customWidth="1"/>
    <col min="10" max="10" width="1.7109375" customWidth="1"/>
    <col min="14" max="14" width="2.28515625" customWidth="1"/>
    <col min="15" max="15" width="10" bestFit="1" customWidth="1"/>
    <col min="16" max="16" width="13.42578125" bestFit="1" customWidth="1"/>
    <col min="17" max="17" width="2.140625" customWidth="1"/>
    <col min="18" max="18" width="11.140625" bestFit="1" customWidth="1"/>
  </cols>
  <sheetData>
    <row r="1" spans="1:18">
      <c r="A1" s="37" t="s">
        <v>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>
      <c r="A2" s="11" t="s">
        <v>44</v>
      </c>
      <c r="B2" s="12" t="s">
        <v>1</v>
      </c>
      <c r="C2" s="12" t="s">
        <v>32</v>
      </c>
      <c r="D2" s="12" t="s">
        <v>33</v>
      </c>
      <c r="E2" s="12" t="s">
        <v>34</v>
      </c>
      <c r="F2" s="4"/>
      <c r="G2" s="12" t="s">
        <v>35</v>
      </c>
      <c r="H2" s="12" t="s">
        <v>36</v>
      </c>
      <c r="I2" s="12" t="s">
        <v>37</v>
      </c>
      <c r="J2" s="4"/>
      <c r="K2" s="12" t="s">
        <v>38</v>
      </c>
      <c r="L2" s="12" t="s">
        <v>39</v>
      </c>
      <c r="M2" s="12" t="s">
        <v>40</v>
      </c>
      <c r="N2" s="4"/>
      <c r="O2" s="13" t="s">
        <v>42</v>
      </c>
      <c r="P2" s="13" t="s">
        <v>43</v>
      </c>
      <c r="Q2" s="14"/>
      <c r="R2" s="13" t="s">
        <v>41</v>
      </c>
    </row>
    <row r="3" spans="1:18">
      <c r="A3" s="10">
        <v>1</v>
      </c>
      <c r="B3" s="7" t="s">
        <v>10</v>
      </c>
      <c r="C3" s="7">
        <v>51</v>
      </c>
      <c r="D3" s="7">
        <v>33</v>
      </c>
      <c r="E3" s="7">
        <f>C3+D3</f>
        <v>84</v>
      </c>
      <c r="F3" s="4"/>
      <c r="G3" s="7">
        <v>28</v>
      </c>
      <c r="H3" s="7">
        <v>14</v>
      </c>
      <c r="I3" s="7">
        <f>G3+H3</f>
        <v>42</v>
      </c>
      <c r="J3" s="4"/>
      <c r="K3" s="7">
        <v>16</v>
      </c>
      <c r="L3" s="7">
        <v>5</v>
      </c>
      <c r="M3" s="7">
        <f>K3+L3</f>
        <v>21</v>
      </c>
      <c r="N3" s="4"/>
      <c r="O3" s="8">
        <f>C3+G3+K3</f>
        <v>95</v>
      </c>
      <c r="P3" s="8">
        <f>D3+H3+L3</f>
        <v>52</v>
      </c>
      <c r="Q3" s="14"/>
      <c r="R3" s="8">
        <f>O3+P3</f>
        <v>147</v>
      </c>
    </row>
    <row r="4" spans="1:18">
      <c r="A4" s="10">
        <v>2</v>
      </c>
      <c r="B4" s="7" t="s">
        <v>11</v>
      </c>
      <c r="C4" s="7">
        <v>37</v>
      </c>
      <c r="D4" s="7">
        <v>17</v>
      </c>
      <c r="E4" s="7">
        <f t="shared" ref="E4:E15" si="0">C4+D4</f>
        <v>54</v>
      </c>
      <c r="F4" s="4"/>
      <c r="G4" s="7">
        <v>22</v>
      </c>
      <c r="H4" s="7">
        <v>14</v>
      </c>
      <c r="I4" s="7">
        <f t="shared" ref="I4:I15" si="1">G4+H4</f>
        <v>36</v>
      </c>
      <c r="J4" s="4"/>
      <c r="K4" s="7">
        <v>20</v>
      </c>
      <c r="L4" s="7">
        <v>4</v>
      </c>
      <c r="M4" s="7">
        <f t="shared" ref="M4:M15" si="2">K4+L4</f>
        <v>24</v>
      </c>
      <c r="N4" s="4"/>
      <c r="O4" s="8">
        <f t="shared" ref="O4:O15" si="3">C4+G4+K4</f>
        <v>79</v>
      </c>
      <c r="P4" s="8">
        <f t="shared" ref="P4:P15" si="4">D4+H4+L4</f>
        <v>35</v>
      </c>
      <c r="Q4" s="14"/>
      <c r="R4" s="8">
        <f t="shared" ref="R4:R15" si="5">O4+P4</f>
        <v>114</v>
      </c>
    </row>
    <row r="5" spans="1:18">
      <c r="A5" s="10">
        <v>3</v>
      </c>
      <c r="B5" s="7" t="s">
        <v>12</v>
      </c>
      <c r="C5" s="7">
        <v>21</v>
      </c>
      <c r="D5" s="7">
        <v>23</v>
      </c>
      <c r="E5" s="7">
        <f t="shared" si="0"/>
        <v>44</v>
      </c>
      <c r="F5" s="4"/>
      <c r="G5" s="7">
        <v>27</v>
      </c>
      <c r="H5" s="7">
        <v>16</v>
      </c>
      <c r="I5" s="7">
        <f t="shared" si="1"/>
        <v>43</v>
      </c>
      <c r="J5" s="4"/>
      <c r="K5" s="7">
        <v>9</v>
      </c>
      <c r="L5" s="7">
        <v>10</v>
      </c>
      <c r="M5" s="7">
        <f t="shared" si="2"/>
        <v>19</v>
      </c>
      <c r="N5" s="4"/>
      <c r="O5" s="8">
        <f t="shared" si="3"/>
        <v>57</v>
      </c>
      <c r="P5" s="8">
        <f t="shared" si="4"/>
        <v>49</v>
      </c>
      <c r="Q5" s="14"/>
      <c r="R5" s="8">
        <f t="shared" si="5"/>
        <v>106</v>
      </c>
    </row>
    <row r="6" spans="1:18">
      <c r="A6" s="10">
        <v>4</v>
      </c>
      <c r="B6" s="7" t="s">
        <v>13</v>
      </c>
      <c r="C6" s="7">
        <v>71</v>
      </c>
      <c r="D6" s="7">
        <v>57</v>
      </c>
      <c r="E6" s="7">
        <f t="shared" si="0"/>
        <v>128</v>
      </c>
      <c r="F6" s="4"/>
      <c r="G6" s="7">
        <v>62</v>
      </c>
      <c r="H6" s="7">
        <v>29</v>
      </c>
      <c r="I6" s="7">
        <f t="shared" si="1"/>
        <v>91</v>
      </c>
      <c r="J6" s="4"/>
      <c r="K6" s="7">
        <v>51</v>
      </c>
      <c r="L6" s="7">
        <v>6</v>
      </c>
      <c r="M6" s="7">
        <f t="shared" si="2"/>
        <v>57</v>
      </c>
      <c r="N6" s="4"/>
      <c r="O6" s="8">
        <f t="shared" si="3"/>
        <v>184</v>
      </c>
      <c r="P6" s="8">
        <f t="shared" si="4"/>
        <v>92</v>
      </c>
      <c r="Q6" s="14"/>
      <c r="R6" s="8">
        <f t="shared" si="5"/>
        <v>276</v>
      </c>
    </row>
    <row r="7" spans="1:18">
      <c r="A7" s="10">
        <v>5</v>
      </c>
      <c r="B7" s="7" t="s">
        <v>14</v>
      </c>
      <c r="C7" s="7">
        <v>16</v>
      </c>
      <c r="D7" s="7">
        <v>8</v>
      </c>
      <c r="E7" s="7">
        <f t="shared" si="0"/>
        <v>24</v>
      </c>
      <c r="F7" s="4"/>
      <c r="G7" s="7">
        <v>8</v>
      </c>
      <c r="H7" s="7">
        <v>0</v>
      </c>
      <c r="I7" s="7">
        <f t="shared" si="1"/>
        <v>8</v>
      </c>
      <c r="J7" s="4"/>
      <c r="K7" s="7">
        <v>4</v>
      </c>
      <c r="L7" s="7">
        <v>0</v>
      </c>
      <c r="M7" s="7">
        <f t="shared" si="2"/>
        <v>4</v>
      </c>
      <c r="N7" s="4"/>
      <c r="O7" s="8">
        <f t="shared" si="3"/>
        <v>28</v>
      </c>
      <c r="P7" s="8">
        <f t="shared" si="4"/>
        <v>8</v>
      </c>
      <c r="Q7" s="14"/>
      <c r="R7" s="8">
        <f t="shared" si="5"/>
        <v>36</v>
      </c>
    </row>
    <row r="8" spans="1:18">
      <c r="A8" s="10">
        <v>6</v>
      </c>
      <c r="B8" s="7" t="s">
        <v>15</v>
      </c>
      <c r="C8" s="7">
        <v>13</v>
      </c>
      <c r="D8" s="7">
        <v>4</v>
      </c>
      <c r="E8" s="7">
        <f t="shared" si="0"/>
        <v>17</v>
      </c>
      <c r="F8" s="4"/>
      <c r="G8" s="7">
        <v>17</v>
      </c>
      <c r="H8" s="7">
        <v>2</v>
      </c>
      <c r="I8" s="7">
        <f t="shared" si="1"/>
        <v>19</v>
      </c>
      <c r="J8" s="4"/>
      <c r="K8" s="7">
        <v>22</v>
      </c>
      <c r="L8" s="7">
        <v>2</v>
      </c>
      <c r="M8" s="7">
        <f t="shared" si="2"/>
        <v>24</v>
      </c>
      <c r="N8" s="4"/>
      <c r="O8" s="8">
        <f t="shared" si="3"/>
        <v>52</v>
      </c>
      <c r="P8" s="8">
        <f t="shared" si="4"/>
        <v>8</v>
      </c>
      <c r="Q8" s="14"/>
      <c r="R8" s="8">
        <f t="shared" si="5"/>
        <v>60</v>
      </c>
    </row>
    <row r="9" spans="1:18">
      <c r="A9" s="10">
        <v>7</v>
      </c>
      <c r="B9" s="7" t="s">
        <v>16</v>
      </c>
      <c r="C9" s="7">
        <v>0</v>
      </c>
      <c r="D9" s="7">
        <v>4</v>
      </c>
      <c r="E9" s="7">
        <f t="shared" si="0"/>
        <v>4</v>
      </c>
      <c r="F9" s="4"/>
      <c r="G9" s="7">
        <v>2</v>
      </c>
      <c r="H9" s="7">
        <v>0</v>
      </c>
      <c r="I9" s="7">
        <f t="shared" si="1"/>
        <v>2</v>
      </c>
      <c r="J9" s="4"/>
      <c r="K9" s="7">
        <v>1</v>
      </c>
      <c r="L9" s="7">
        <v>2</v>
      </c>
      <c r="M9" s="7">
        <f t="shared" si="2"/>
        <v>3</v>
      </c>
      <c r="N9" s="4"/>
      <c r="O9" s="8">
        <f t="shared" si="3"/>
        <v>3</v>
      </c>
      <c r="P9" s="8">
        <f t="shared" si="4"/>
        <v>6</v>
      </c>
      <c r="Q9" s="14"/>
      <c r="R9" s="8">
        <f t="shared" si="5"/>
        <v>9</v>
      </c>
    </row>
    <row r="10" spans="1:18">
      <c r="A10" s="10">
        <v>8</v>
      </c>
      <c r="B10" s="7" t="s">
        <v>17</v>
      </c>
      <c r="C10" s="7">
        <v>1</v>
      </c>
      <c r="D10" s="7">
        <v>0</v>
      </c>
      <c r="E10" s="7">
        <f t="shared" si="0"/>
        <v>1</v>
      </c>
      <c r="F10" s="4"/>
      <c r="G10" s="7">
        <v>3</v>
      </c>
      <c r="H10" s="7">
        <v>0</v>
      </c>
      <c r="I10" s="7">
        <f t="shared" si="1"/>
        <v>3</v>
      </c>
      <c r="J10" s="4"/>
      <c r="K10" s="7">
        <v>3</v>
      </c>
      <c r="L10" s="7">
        <v>0</v>
      </c>
      <c r="M10" s="7">
        <f t="shared" si="2"/>
        <v>3</v>
      </c>
      <c r="N10" s="4"/>
      <c r="O10" s="8">
        <f t="shared" si="3"/>
        <v>7</v>
      </c>
      <c r="P10" s="8">
        <f t="shared" si="4"/>
        <v>0</v>
      </c>
      <c r="Q10" s="14"/>
      <c r="R10" s="8">
        <f t="shared" si="5"/>
        <v>7</v>
      </c>
    </row>
    <row r="11" spans="1:18">
      <c r="A11" s="10">
        <v>9</v>
      </c>
      <c r="B11" s="7" t="s">
        <v>18</v>
      </c>
      <c r="C11" s="7">
        <v>13</v>
      </c>
      <c r="D11" s="7">
        <v>0</v>
      </c>
      <c r="E11" s="7">
        <f t="shared" si="0"/>
        <v>13</v>
      </c>
      <c r="F11" s="4"/>
      <c r="G11" s="7">
        <v>6</v>
      </c>
      <c r="H11" s="7">
        <v>1</v>
      </c>
      <c r="I11" s="7">
        <f t="shared" si="1"/>
        <v>7</v>
      </c>
      <c r="J11" s="4"/>
      <c r="K11" s="7">
        <v>4</v>
      </c>
      <c r="L11" s="7">
        <v>0</v>
      </c>
      <c r="M11" s="7">
        <f t="shared" si="2"/>
        <v>4</v>
      </c>
      <c r="N11" s="4"/>
      <c r="O11" s="8">
        <f t="shared" si="3"/>
        <v>23</v>
      </c>
      <c r="P11" s="8">
        <f t="shared" si="4"/>
        <v>1</v>
      </c>
      <c r="Q11" s="14"/>
      <c r="R11" s="8">
        <f t="shared" si="5"/>
        <v>24</v>
      </c>
    </row>
    <row r="12" spans="1:18">
      <c r="A12" s="10">
        <v>10</v>
      </c>
      <c r="B12" s="7" t="s">
        <v>19</v>
      </c>
      <c r="C12" s="7">
        <v>3</v>
      </c>
      <c r="D12" s="7">
        <v>0</v>
      </c>
      <c r="E12" s="7">
        <f t="shared" si="0"/>
        <v>3</v>
      </c>
      <c r="F12" s="4"/>
      <c r="G12" s="7">
        <v>3</v>
      </c>
      <c r="H12" s="7">
        <v>0</v>
      </c>
      <c r="I12" s="7">
        <f t="shared" si="1"/>
        <v>3</v>
      </c>
      <c r="J12" s="4"/>
      <c r="K12" s="7">
        <v>1</v>
      </c>
      <c r="L12" s="7">
        <v>0</v>
      </c>
      <c r="M12" s="7">
        <f t="shared" si="2"/>
        <v>1</v>
      </c>
      <c r="N12" s="4"/>
      <c r="O12" s="8">
        <f t="shared" si="3"/>
        <v>7</v>
      </c>
      <c r="P12" s="8">
        <f t="shared" si="4"/>
        <v>0</v>
      </c>
      <c r="Q12" s="14"/>
      <c r="R12" s="8">
        <f t="shared" si="5"/>
        <v>7</v>
      </c>
    </row>
    <row r="13" spans="1:18">
      <c r="A13" s="10">
        <v>11</v>
      </c>
      <c r="B13" s="7" t="s">
        <v>20</v>
      </c>
      <c r="C13" s="7">
        <v>0</v>
      </c>
      <c r="D13" s="7">
        <v>0</v>
      </c>
      <c r="E13" s="7">
        <f t="shared" si="0"/>
        <v>0</v>
      </c>
      <c r="F13" s="4"/>
      <c r="G13" s="7">
        <v>0</v>
      </c>
      <c r="H13" s="7">
        <v>0</v>
      </c>
      <c r="I13" s="7">
        <f t="shared" si="1"/>
        <v>0</v>
      </c>
      <c r="J13" s="4"/>
      <c r="K13" s="7">
        <v>0</v>
      </c>
      <c r="L13" s="7">
        <v>0</v>
      </c>
      <c r="M13" s="7">
        <f t="shared" si="2"/>
        <v>0</v>
      </c>
      <c r="N13" s="4"/>
      <c r="O13" s="8">
        <f t="shared" si="3"/>
        <v>0</v>
      </c>
      <c r="P13" s="8">
        <f t="shared" si="4"/>
        <v>0</v>
      </c>
      <c r="Q13" s="14"/>
      <c r="R13" s="8">
        <f t="shared" si="5"/>
        <v>0</v>
      </c>
    </row>
    <row r="14" spans="1:18">
      <c r="A14" s="10">
        <v>12</v>
      </c>
      <c r="B14" s="7" t="s">
        <v>23</v>
      </c>
      <c r="C14" s="7">
        <v>4</v>
      </c>
      <c r="D14" s="7">
        <v>3</v>
      </c>
      <c r="E14" s="7">
        <f t="shared" si="0"/>
        <v>7</v>
      </c>
      <c r="F14" s="4"/>
      <c r="G14" s="7">
        <v>8</v>
      </c>
      <c r="H14" s="7">
        <v>1</v>
      </c>
      <c r="I14" s="7">
        <f t="shared" si="1"/>
        <v>9</v>
      </c>
      <c r="J14" s="4"/>
      <c r="K14" s="7">
        <v>4</v>
      </c>
      <c r="L14" s="7">
        <v>0</v>
      </c>
      <c r="M14" s="7">
        <f t="shared" si="2"/>
        <v>4</v>
      </c>
      <c r="N14" s="4"/>
      <c r="O14" s="8">
        <f t="shared" si="3"/>
        <v>16</v>
      </c>
      <c r="P14" s="8">
        <f t="shared" si="4"/>
        <v>4</v>
      </c>
      <c r="Q14" s="14"/>
      <c r="R14" s="8">
        <f t="shared" si="5"/>
        <v>20</v>
      </c>
    </row>
    <row r="15" spans="1:18">
      <c r="A15" s="10">
        <v>13</v>
      </c>
      <c r="B15" s="7" t="s">
        <v>21</v>
      </c>
      <c r="C15" s="7">
        <v>0</v>
      </c>
      <c r="D15" s="7">
        <v>0</v>
      </c>
      <c r="E15" s="7">
        <f t="shared" si="0"/>
        <v>0</v>
      </c>
      <c r="F15" s="4"/>
      <c r="G15" s="7">
        <v>0</v>
      </c>
      <c r="H15" s="7">
        <v>0</v>
      </c>
      <c r="I15" s="7">
        <f t="shared" si="1"/>
        <v>0</v>
      </c>
      <c r="J15" s="4"/>
      <c r="K15" s="7">
        <v>0</v>
      </c>
      <c r="L15" s="7">
        <v>0</v>
      </c>
      <c r="M15" s="7">
        <f t="shared" si="2"/>
        <v>0</v>
      </c>
      <c r="N15" s="4"/>
      <c r="O15" s="8">
        <f t="shared" si="3"/>
        <v>0</v>
      </c>
      <c r="P15" s="8">
        <f t="shared" si="4"/>
        <v>0</v>
      </c>
      <c r="Q15" s="14"/>
      <c r="R15" s="8">
        <f t="shared" si="5"/>
        <v>0</v>
      </c>
    </row>
    <row r="16" spans="1:18">
      <c r="B16" s="6"/>
      <c r="C16" s="6"/>
      <c r="D16" s="6"/>
      <c r="E16" s="6"/>
      <c r="F16" s="6"/>
      <c r="G16" s="6"/>
      <c r="H16" s="6"/>
      <c r="I16" s="6"/>
      <c r="J16" s="6"/>
    </row>
  </sheetData>
  <mergeCells count="1">
    <mergeCell ref="A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"/>
  <sheetViews>
    <sheetView workbookViewId="0">
      <selection activeCell="G32" sqref="G32"/>
    </sheetView>
  </sheetViews>
  <sheetFormatPr defaultRowHeight="15"/>
  <cols>
    <col min="6" max="6" width="2.28515625" customWidth="1"/>
    <col min="10" max="10" width="2.140625" customWidth="1"/>
    <col min="14" max="14" width="2" customWidth="1"/>
    <col min="15" max="15" width="10" bestFit="1" customWidth="1"/>
    <col min="16" max="16" width="13.42578125" bestFit="1" customWidth="1"/>
    <col min="17" max="17" width="2.140625" customWidth="1"/>
    <col min="18" max="18" width="11.140625" bestFit="1" customWidth="1"/>
  </cols>
  <sheetData>
    <row r="1" spans="1:18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>
      <c r="A2" s="15" t="s">
        <v>44</v>
      </c>
      <c r="B2" s="16" t="s">
        <v>1</v>
      </c>
      <c r="C2" s="16" t="s">
        <v>32</v>
      </c>
      <c r="D2" s="16" t="s">
        <v>33</v>
      </c>
      <c r="E2" s="16" t="s">
        <v>34</v>
      </c>
      <c r="F2" s="4"/>
      <c r="G2" s="16" t="s">
        <v>35</v>
      </c>
      <c r="H2" s="16" t="s">
        <v>36</v>
      </c>
      <c r="I2" s="16" t="s">
        <v>37</v>
      </c>
      <c r="J2" s="4"/>
      <c r="K2" s="16" t="s">
        <v>38</v>
      </c>
      <c r="L2" s="16" t="s">
        <v>39</v>
      </c>
      <c r="M2" s="16" t="s">
        <v>40</v>
      </c>
      <c r="N2" s="4"/>
      <c r="O2" s="17" t="s">
        <v>42</v>
      </c>
      <c r="P2" s="17" t="s">
        <v>43</v>
      </c>
      <c r="Q2" s="14"/>
      <c r="R2" s="17" t="s">
        <v>41</v>
      </c>
    </row>
    <row r="3" spans="1:18">
      <c r="A3" s="10">
        <v>1</v>
      </c>
      <c r="B3" s="7" t="s">
        <v>10</v>
      </c>
      <c r="C3" s="7">
        <v>36</v>
      </c>
      <c r="D3" s="7">
        <v>29</v>
      </c>
      <c r="E3" s="7">
        <f>C3+D3</f>
        <v>65</v>
      </c>
      <c r="F3" s="4"/>
      <c r="G3" s="7">
        <v>23</v>
      </c>
      <c r="H3" s="7">
        <v>22</v>
      </c>
      <c r="I3" s="7">
        <f>G3+H3</f>
        <v>45</v>
      </c>
      <c r="J3" s="4"/>
      <c r="K3" s="7">
        <v>16</v>
      </c>
      <c r="L3" s="7">
        <v>14</v>
      </c>
      <c r="M3" s="7">
        <f>K3+L3</f>
        <v>30</v>
      </c>
      <c r="N3" s="4"/>
      <c r="O3" s="8">
        <f t="shared" ref="O3:O15" si="0">C3+G3+K3</f>
        <v>75</v>
      </c>
      <c r="P3" s="8">
        <f t="shared" ref="P3:P15" si="1">D3+H3+L3</f>
        <v>65</v>
      </c>
      <c r="Q3" s="14"/>
      <c r="R3" s="8">
        <f>O3+P3</f>
        <v>140</v>
      </c>
    </row>
    <row r="4" spans="1:18">
      <c r="A4" s="10">
        <v>2</v>
      </c>
      <c r="B4" s="7" t="s">
        <v>11</v>
      </c>
      <c r="C4" s="7">
        <v>44</v>
      </c>
      <c r="D4" s="7">
        <v>24</v>
      </c>
      <c r="E4" s="7">
        <f t="shared" ref="E4:E15" si="2">C4+D4</f>
        <v>68</v>
      </c>
      <c r="F4" s="4"/>
      <c r="G4" s="7">
        <v>20</v>
      </c>
      <c r="H4" s="7">
        <v>12</v>
      </c>
      <c r="I4" s="7">
        <f t="shared" ref="I4:I15" si="3">G4+H4</f>
        <v>32</v>
      </c>
      <c r="J4" s="4"/>
      <c r="K4" s="7">
        <v>17</v>
      </c>
      <c r="L4" s="7">
        <v>8</v>
      </c>
      <c r="M4" s="7">
        <f t="shared" ref="M4:M15" si="4">K4+L4</f>
        <v>25</v>
      </c>
      <c r="N4" s="4"/>
      <c r="O4" s="8">
        <f t="shared" si="0"/>
        <v>81</v>
      </c>
      <c r="P4" s="8">
        <f t="shared" si="1"/>
        <v>44</v>
      </c>
      <c r="Q4" s="14"/>
      <c r="R4" s="8">
        <f t="shared" ref="R4:R15" si="5">O4+P4</f>
        <v>125</v>
      </c>
    </row>
    <row r="5" spans="1:18">
      <c r="A5" s="10">
        <v>3</v>
      </c>
      <c r="B5" s="7" t="s">
        <v>12</v>
      </c>
      <c r="C5" s="7">
        <v>15</v>
      </c>
      <c r="D5" s="7">
        <v>20</v>
      </c>
      <c r="E5" s="7">
        <f t="shared" si="2"/>
        <v>35</v>
      </c>
      <c r="F5" s="4"/>
      <c r="G5" s="7">
        <v>19</v>
      </c>
      <c r="H5" s="7">
        <v>24</v>
      </c>
      <c r="I5" s="7">
        <f t="shared" si="3"/>
        <v>43</v>
      </c>
      <c r="J5" s="4"/>
      <c r="K5" s="7">
        <v>28</v>
      </c>
      <c r="L5" s="7">
        <v>16</v>
      </c>
      <c r="M5" s="7">
        <f t="shared" si="4"/>
        <v>44</v>
      </c>
      <c r="N5" s="4"/>
      <c r="O5" s="8">
        <f t="shared" si="0"/>
        <v>62</v>
      </c>
      <c r="P5" s="8">
        <f t="shared" si="1"/>
        <v>60</v>
      </c>
      <c r="Q5" s="14"/>
      <c r="R5" s="8">
        <f t="shared" si="5"/>
        <v>122</v>
      </c>
    </row>
    <row r="6" spans="1:18">
      <c r="A6" s="10">
        <v>4</v>
      </c>
      <c r="B6" s="7" t="s">
        <v>13</v>
      </c>
      <c r="C6" s="7">
        <v>33</v>
      </c>
      <c r="D6" s="7">
        <v>24</v>
      </c>
      <c r="E6" s="7">
        <f t="shared" si="2"/>
        <v>57</v>
      </c>
      <c r="F6" s="4"/>
      <c r="G6" s="7">
        <v>26</v>
      </c>
      <c r="H6" s="7">
        <v>8</v>
      </c>
      <c r="I6" s="7">
        <f t="shared" si="3"/>
        <v>34</v>
      </c>
      <c r="J6" s="4"/>
      <c r="K6" s="7">
        <v>13</v>
      </c>
      <c r="L6" s="7">
        <v>6</v>
      </c>
      <c r="M6" s="7">
        <f t="shared" si="4"/>
        <v>19</v>
      </c>
      <c r="N6" s="4"/>
      <c r="O6" s="8">
        <f t="shared" si="0"/>
        <v>72</v>
      </c>
      <c r="P6" s="8">
        <f t="shared" si="1"/>
        <v>38</v>
      </c>
      <c r="Q6" s="14"/>
      <c r="R6" s="8">
        <f t="shared" si="5"/>
        <v>110</v>
      </c>
    </row>
    <row r="7" spans="1:18">
      <c r="A7" s="10">
        <v>5</v>
      </c>
      <c r="B7" s="7" t="s">
        <v>14</v>
      </c>
      <c r="C7" s="7">
        <v>24</v>
      </c>
      <c r="D7" s="7">
        <v>14</v>
      </c>
      <c r="E7" s="7">
        <f t="shared" si="2"/>
        <v>38</v>
      </c>
      <c r="F7" s="4"/>
      <c r="G7" s="7">
        <v>23</v>
      </c>
      <c r="H7" s="7">
        <v>2</v>
      </c>
      <c r="I7" s="7">
        <f t="shared" si="3"/>
        <v>25</v>
      </c>
      <c r="J7" s="4"/>
      <c r="K7" s="7">
        <v>10</v>
      </c>
      <c r="L7" s="7">
        <v>0</v>
      </c>
      <c r="M7" s="7">
        <f t="shared" si="4"/>
        <v>10</v>
      </c>
      <c r="N7" s="4"/>
      <c r="O7" s="8">
        <f t="shared" si="0"/>
        <v>57</v>
      </c>
      <c r="P7" s="8">
        <f t="shared" si="1"/>
        <v>16</v>
      </c>
      <c r="Q7" s="14"/>
      <c r="R7" s="8">
        <f t="shared" si="5"/>
        <v>73</v>
      </c>
    </row>
    <row r="8" spans="1:18">
      <c r="A8" s="10">
        <v>6</v>
      </c>
      <c r="B8" s="7" t="s">
        <v>15</v>
      </c>
      <c r="C8" s="7">
        <v>14</v>
      </c>
      <c r="D8" s="7">
        <v>11</v>
      </c>
      <c r="E8" s="7">
        <f t="shared" si="2"/>
        <v>25</v>
      </c>
      <c r="F8" s="4"/>
      <c r="G8" s="7">
        <v>32</v>
      </c>
      <c r="H8" s="7">
        <v>10</v>
      </c>
      <c r="I8" s="7">
        <f t="shared" si="3"/>
        <v>42</v>
      </c>
      <c r="J8" s="4"/>
      <c r="K8" s="7">
        <v>27</v>
      </c>
      <c r="L8" s="7">
        <v>3</v>
      </c>
      <c r="M8" s="7">
        <f t="shared" si="4"/>
        <v>30</v>
      </c>
      <c r="N8" s="4"/>
      <c r="O8" s="8">
        <f t="shared" si="0"/>
        <v>73</v>
      </c>
      <c r="P8" s="8">
        <f t="shared" si="1"/>
        <v>24</v>
      </c>
      <c r="Q8" s="14"/>
      <c r="R8" s="8">
        <f t="shared" si="5"/>
        <v>97</v>
      </c>
    </row>
    <row r="9" spans="1:18">
      <c r="A9" s="10">
        <v>7</v>
      </c>
      <c r="B9" s="7" t="s">
        <v>16</v>
      </c>
      <c r="C9" s="7">
        <v>24</v>
      </c>
      <c r="D9" s="7">
        <v>8</v>
      </c>
      <c r="E9" s="7">
        <f t="shared" si="2"/>
        <v>32</v>
      </c>
      <c r="F9" s="4"/>
      <c r="G9" s="7">
        <v>10</v>
      </c>
      <c r="H9" s="7">
        <v>9</v>
      </c>
      <c r="I9" s="7">
        <f t="shared" si="3"/>
        <v>19</v>
      </c>
      <c r="J9" s="4"/>
      <c r="K9" s="7">
        <v>14</v>
      </c>
      <c r="L9" s="7">
        <v>3</v>
      </c>
      <c r="M9" s="7">
        <f t="shared" si="4"/>
        <v>17</v>
      </c>
      <c r="N9" s="4"/>
      <c r="O9" s="8">
        <f t="shared" si="0"/>
        <v>48</v>
      </c>
      <c r="P9" s="8">
        <f t="shared" si="1"/>
        <v>20</v>
      </c>
      <c r="Q9" s="14"/>
      <c r="R9" s="8">
        <f t="shared" si="5"/>
        <v>68</v>
      </c>
    </row>
    <row r="10" spans="1:18">
      <c r="A10" s="10">
        <v>8</v>
      </c>
      <c r="B10" s="7" t="s">
        <v>17</v>
      </c>
      <c r="C10" s="7">
        <v>6</v>
      </c>
      <c r="D10" s="7">
        <v>0</v>
      </c>
      <c r="E10" s="7">
        <f t="shared" si="2"/>
        <v>6</v>
      </c>
      <c r="F10" s="4"/>
      <c r="G10" s="7">
        <v>8</v>
      </c>
      <c r="H10" s="7">
        <v>0</v>
      </c>
      <c r="I10" s="7">
        <f t="shared" si="3"/>
        <v>8</v>
      </c>
      <c r="J10" s="4"/>
      <c r="K10" s="7">
        <v>8</v>
      </c>
      <c r="L10" s="7">
        <v>0</v>
      </c>
      <c r="M10" s="7">
        <f t="shared" si="4"/>
        <v>8</v>
      </c>
      <c r="N10" s="4"/>
      <c r="O10" s="8">
        <f t="shared" si="0"/>
        <v>22</v>
      </c>
      <c r="P10" s="8">
        <f t="shared" si="1"/>
        <v>0</v>
      </c>
      <c r="Q10" s="14"/>
      <c r="R10" s="8">
        <f t="shared" si="5"/>
        <v>22</v>
      </c>
    </row>
    <row r="11" spans="1:18">
      <c r="A11" s="10">
        <v>9</v>
      </c>
      <c r="B11" s="7" t="s">
        <v>18</v>
      </c>
      <c r="C11" s="7">
        <v>15</v>
      </c>
      <c r="D11" s="7">
        <v>1</v>
      </c>
      <c r="E11" s="7">
        <f t="shared" si="2"/>
        <v>16</v>
      </c>
      <c r="F11" s="4"/>
      <c r="G11" s="7">
        <v>3</v>
      </c>
      <c r="H11" s="7">
        <v>1</v>
      </c>
      <c r="I11" s="7">
        <f t="shared" si="3"/>
        <v>4</v>
      </c>
      <c r="J11" s="4"/>
      <c r="K11" s="7">
        <v>7</v>
      </c>
      <c r="L11" s="7">
        <v>0</v>
      </c>
      <c r="M11" s="7">
        <f t="shared" si="4"/>
        <v>7</v>
      </c>
      <c r="N11" s="4"/>
      <c r="O11" s="8">
        <f t="shared" si="0"/>
        <v>25</v>
      </c>
      <c r="P11" s="8">
        <f t="shared" si="1"/>
        <v>2</v>
      </c>
      <c r="Q11" s="14"/>
      <c r="R11" s="8">
        <f t="shared" si="5"/>
        <v>27</v>
      </c>
    </row>
    <row r="12" spans="1:18">
      <c r="A12" s="10">
        <v>10</v>
      </c>
      <c r="B12" s="7" t="s">
        <v>19</v>
      </c>
      <c r="C12" s="7">
        <v>8</v>
      </c>
      <c r="D12" s="7">
        <v>9</v>
      </c>
      <c r="E12" s="7">
        <f t="shared" si="2"/>
        <v>17</v>
      </c>
      <c r="F12" s="4"/>
      <c r="G12" s="7">
        <v>6</v>
      </c>
      <c r="H12" s="7">
        <v>6</v>
      </c>
      <c r="I12" s="7">
        <f t="shared" si="3"/>
        <v>12</v>
      </c>
      <c r="J12" s="4"/>
      <c r="K12" s="7">
        <v>5</v>
      </c>
      <c r="L12" s="7">
        <v>8</v>
      </c>
      <c r="M12" s="7">
        <f t="shared" si="4"/>
        <v>13</v>
      </c>
      <c r="N12" s="4"/>
      <c r="O12" s="8">
        <f t="shared" si="0"/>
        <v>19</v>
      </c>
      <c r="P12" s="8">
        <f t="shared" si="1"/>
        <v>23</v>
      </c>
      <c r="Q12" s="14"/>
      <c r="R12" s="8">
        <f t="shared" si="5"/>
        <v>42</v>
      </c>
    </row>
    <row r="13" spans="1:18">
      <c r="A13" s="10">
        <v>11</v>
      </c>
      <c r="B13" s="7" t="s">
        <v>20</v>
      </c>
      <c r="C13" s="7">
        <v>0</v>
      </c>
      <c r="D13" s="7">
        <v>1</v>
      </c>
      <c r="E13" s="7">
        <f t="shared" si="2"/>
        <v>1</v>
      </c>
      <c r="F13" s="4"/>
      <c r="G13" s="7">
        <v>1</v>
      </c>
      <c r="H13" s="7">
        <v>0</v>
      </c>
      <c r="I13" s="7">
        <f t="shared" si="3"/>
        <v>1</v>
      </c>
      <c r="J13" s="4"/>
      <c r="K13" s="7">
        <v>0</v>
      </c>
      <c r="L13" s="7">
        <v>0</v>
      </c>
      <c r="M13" s="7">
        <f t="shared" si="4"/>
        <v>0</v>
      </c>
      <c r="N13" s="4"/>
      <c r="O13" s="8">
        <f t="shared" si="0"/>
        <v>1</v>
      </c>
      <c r="P13" s="8">
        <f t="shared" si="1"/>
        <v>1</v>
      </c>
      <c r="Q13" s="14"/>
      <c r="R13" s="8">
        <f t="shared" si="5"/>
        <v>2</v>
      </c>
    </row>
    <row r="14" spans="1:18">
      <c r="A14" s="10">
        <v>12</v>
      </c>
      <c r="B14" s="7" t="s">
        <v>23</v>
      </c>
      <c r="C14" s="7">
        <v>4</v>
      </c>
      <c r="D14" s="7">
        <v>0</v>
      </c>
      <c r="E14" s="7">
        <f t="shared" si="2"/>
        <v>4</v>
      </c>
      <c r="F14" s="4"/>
      <c r="G14" s="7">
        <v>8</v>
      </c>
      <c r="H14" s="7">
        <v>1</v>
      </c>
      <c r="I14" s="7">
        <f t="shared" si="3"/>
        <v>9</v>
      </c>
      <c r="J14" s="4"/>
      <c r="K14" s="7">
        <v>11</v>
      </c>
      <c r="L14" s="7">
        <v>3</v>
      </c>
      <c r="M14" s="7">
        <f t="shared" si="4"/>
        <v>14</v>
      </c>
      <c r="N14" s="4"/>
      <c r="O14" s="8">
        <f t="shared" si="0"/>
        <v>23</v>
      </c>
      <c r="P14" s="8">
        <f t="shared" si="1"/>
        <v>4</v>
      </c>
      <c r="Q14" s="14"/>
      <c r="R14" s="8">
        <f t="shared" si="5"/>
        <v>27</v>
      </c>
    </row>
    <row r="15" spans="1:18">
      <c r="A15" s="10">
        <v>13</v>
      </c>
      <c r="B15" s="7" t="s">
        <v>21</v>
      </c>
      <c r="C15" s="7">
        <v>0</v>
      </c>
      <c r="D15" s="7">
        <v>0</v>
      </c>
      <c r="E15" s="7">
        <f t="shared" si="2"/>
        <v>0</v>
      </c>
      <c r="F15" s="4"/>
      <c r="G15" s="7">
        <v>4</v>
      </c>
      <c r="H15" s="7">
        <v>0</v>
      </c>
      <c r="I15" s="7">
        <f t="shared" si="3"/>
        <v>4</v>
      </c>
      <c r="J15" s="4"/>
      <c r="K15" s="7">
        <v>1</v>
      </c>
      <c r="L15" s="7">
        <v>2</v>
      </c>
      <c r="M15" s="7">
        <f t="shared" si="4"/>
        <v>3</v>
      </c>
      <c r="N15" s="4"/>
      <c r="O15" s="8">
        <f t="shared" si="0"/>
        <v>5</v>
      </c>
      <c r="P15" s="8">
        <f t="shared" si="1"/>
        <v>2</v>
      </c>
      <c r="Q15" s="14"/>
      <c r="R15" s="8">
        <f t="shared" si="5"/>
        <v>7</v>
      </c>
    </row>
    <row r="16" spans="1:18">
      <c r="B16" s="6"/>
      <c r="C16" s="6"/>
      <c r="D16" s="6"/>
      <c r="E16" s="6"/>
      <c r="F16" s="6"/>
      <c r="G16" s="6"/>
      <c r="H16" s="6"/>
      <c r="I16" s="6"/>
      <c r="J16" s="6"/>
    </row>
  </sheetData>
  <mergeCells count="1">
    <mergeCell ref="A1:R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G11" sqref="G11"/>
    </sheetView>
  </sheetViews>
  <sheetFormatPr defaultRowHeight="15"/>
  <cols>
    <col min="1" max="1" width="13.5703125" style="1" bestFit="1" customWidth="1"/>
    <col min="2" max="3" width="9.140625" style="1"/>
    <col min="4" max="4" width="10.42578125" style="1" bestFit="1" customWidth="1"/>
    <col min="5" max="5" width="15.140625" style="1" customWidth="1"/>
    <col min="6" max="6" width="2" style="1" customWidth="1"/>
    <col min="7" max="7" width="9.140625" style="1"/>
    <col min="8" max="9" width="14" style="1" customWidth="1"/>
    <col min="10" max="10" width="2.28515625" style="1" customWidth="1"/>
    <col min="11" max="11" width="9.140625" style="1"/>
    <col min="12" max="12" width="12.85546875" style="1" bestFit="1" customWidth="1"/>
    <col min="13" max="13" width="14.5703125" style="1" customWidth="1"/>
    <col min="14" max="14" width="1.85546875" style="1" customWidth="1"/>
    <col min="15" max="15" width="11.140625" style="1" bestFit="1" customWidth="1"/>
    <col min="16" max="16" width="14.5703125" style="1" bestFit="1" customWidth="1"/>
    <col min="17" max="17" width="2" style="1" customWidth="1"/>
    <col min="18" max="18" width="14" style="1" customWidth="1"/>
    <col min="19" max="16384" width="9.140625" style="1"/>
  </cols>
  <sheetData>
    <row r="1" spans="1:18">
      <c r="A1" s="36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21.75" customHeight="1">
      <c r="A2" s="5" t="s">
        <v>0</v>
      </c>
      <c r="B2" s="5" t="s">
        <v>1</v>
      </c>
      <c r="C2" s="5" t="s">
        <v>24</v>
      </c>
      <c r="D2" s="5" t="s">
        <v>25</v>
      </c>
      <c r="E2" s="5" t="s">
        <v>4</v>
      </c>
      <c r="F2" s="4"/>
      <c r="G2" s="5" t="s">
        <v>26</v>
      </c>
      <c r="H2" s="5" t="s">
        <v>27</v>
      </c>
      <c r="I2" s="5" t="s">
        <v>5</v>
      </c>
      <c r="J2" s="4"/>
      <c r="K2" s="5" t="s">
        <v>28</v>
      </c>
      <c r="L2" s="5" t="s">
        <v>29</v>
      </c>
      <c r="M2" s="5" t="s">
        <v>6</v>
      </c>
      <c r="N2" s="4"/>
      <c r="O2" s="5" t="s">
        <v>7</v>
      </c>
      <c r="P2" s="5" t="s">
        <v>8</v>
      </c>
      <c r="Q2" s="4"/>
      <c r="R2" s="5" t="s">
        <v>9</v>
      </c>
    </row>
    <row r="3" spans="1:18">
      <c r="A3" s="3">
        <v>1</v>
      </c>
      <c r="B3" s="3" t="s">
        <v>10</v>
      </c>
      <c r="C3" s="3">
        <f>'1991-2022'!C3 +İzmir2023!C3 + 'Bar2024'!C3</f>
        <v>1519</v>
      </c>
      <c r="D3" s="3">
        <f>'1991-2022'!D3 +İzmir2023!D3 + 'Bar2024'!D3</f>
        <v>601</v>
      </c>
      <c r="E3" s="3">
        <f>C3+D3</f>
        <v>2120</v>
      </c>
      <c r="F3" s="4"/>
      <c r="G3" s="3">
        <f>'1991-2022'!G3 +İzmir2023!G3 + 'Bar2024'!G3</f>
        <v>1144</v>
      </c>
      <c r="H3" s="3">
        <f>'1991-2022'!H3 +İzmir2023!H3 + 'Bar2024'!H3</f>
        <v>388</v>
      </c>
      <c r="I3" s="3">
        <f>G3+H3</f>
        <v>1532</v>
      </c>
      <c r="J3" s="4"/>
      <c r="K3" s="3">
        <f>'1991-2022'!K3 +İzmir2023!K3 + 'Bar2024'!K3</f>
        <v>886</v>
      </c>
      <c r="L3" s="3">
        <f>'1991-2022'!L3 +İzmir2023!L3 + 'Bar2024'!L3</f>
        <v>239</v>
      </c>
      <c r="M3" s="3">
        <f>K3+L3</f>
        <v>1125</v>
      </c>
      <c r="N3" s="4"/>
      <c r="O3" s="3">
        <f>C3+G3+K3</f>
        <v>3549</v>
      </c>
      <c r="P3" s="3">
        <f>D3+H3+L3</f>
        <v>1228</v>
      </c>
      <c r="Q3" s="4"/>
      <c r="R3" s="3">
        <f>O3+P3</f>
        <v>4777</v>
      </c>
    </row>
    <row r="4" spans="1:18">
      <c r="A4" s="3">
        <v>2</v>
      </c>
      <c r="B4" s="3" t="s">
        <v>11</v>
      </c>
      <c r="C4" s="3">
        <f>'1991-2022'!C4 +İzmir2023!C4 + 'Bar2024'!C4</f>
        <v>852</v>
      </c>
      <c r="D4" s="3">
        <f>'1991-2022'!D4 +İzmir2023!D4 + 'Bar2024'!D4</f>
        <v>848</v>
      </c>
      <c r="E4" s="3">
        <f t="shared" ref="E4:E15" si="0">C4+D4</f>
        <v>1700</v>
      </c>
      <c r="F4" s="4"/>
      <c r="G4" s="3">
        <f>'1991-2022'!G4 +İzmir2023!G4 + 'Bar2024'!G4</f>
        <v>753</v>
      </c>
      <c r="H4" s="3">
        <f>'1991-2022'!H4 +İzmir2023!H4 + 'Bar2024'!H4</f>
        <v>392</v>
      </c>
      <c r="I4" s="3">
        <f t="shared" ref="I4:I15" si="1">G4+H4</f>
        <v>1145</v>
      </c>
      <c r="J4" s="4"/>
      <c r="K4" s="3">
        <f>'1991-2022'!K4 +İzmir2023!K4 + 'Bar2024'!K4</f>
        <v>585</v>
      </c>
      <c r="L4" s="3">
        <f>'1991-2022'!L4 +İzmir2023!L4 + 'Bar2024'!L4</f>
        <v>204</v>
      </c>
      <c r="M4" s="3">
        <f t="shared" ref="M4:M15" si="2">K4+L4</f>
        <v>789</v>
      </c>
      <c r="N4" s="4"/>
      <c r="O4" s="3">
        <f t="shared" ref="O4:P15" si="3">C4+G4+K4</f>
        <v>2190</v>
      </c>
      <c r="P4" s="3">
        <f t="shared" si="3"/>
        <v>1444</v>
      </c>
      <c r="Q4" s="4"/>
      <c r="R4" s="3">
        <f t="shared" ref="R4:R15" si="4">O4+P4</f>
        <v>3634</v>
      </c>
    </row>
    <row r="5" spans="1:18">
      <c r="A5" s="3">
        <v>3</v>
      </c>
      <c r="B5" s="3" t="s">
        <v>12</v>
      </c>
      <c r="C5" s="3">
        <f>'1991-2022'!C5 +İzmir2023!C5 + 'Bar2024'!C5</f>
        <v>621</v>
      </c>
      <c r="D5" s="3">
        <f>'1991-2022'!D5 +İzmir2023!D5 + 'Bar2024'!D5</f>
        <v>725</v>
      </c>
      <c r="E5" s="3">
        <f t="shared" si="0"/>
        <v>1346</v>
      </c>
      <c r="F5" s="4"/>
      <c r="G5" s="3">
        <f>'1991-2022'!G5 +İzmir2023!G5 + 'Bar2024'!G5</f>
        <v>536</v>
      </c>
      <c r="H5" s="3">
        <f>'1991-2022'!H5 +İzmir2023!H5 + 'Bar2024'!H5</f>
        <v>379</v>
      </c>
      <c r="I5" s="3">
        <f t="shared" si="1"/>
        <v>915</v>
      </c>
      <c r="J5" s="4"/>
      <c r="K5" s="3">
        <f>'1991-2022'!K5 +İzmir2023!K5 + 'Bar2024'!K5</f>
        <v>451</v>
      </c>
      <c r="L5" s="3">
        <f>'1991-2022'!L5 +İzmir2023!L5 + 'Bar2024'!L5</f>
        <v>215</v>
      </c>
      <c r="M5" s="3">
        <f t="shared" si="2"/>
        <v>666</v>
      </c>
      <c r="N5" s="4"/>
      <c r="O5" s="3">
        <f t="shared" si="3"/>
        <v>1608</v>
      </c>
      <c r="P5" s="3">
        <f t="shared" si="3"/>
        <v>1319</v>
      </c>
      <c r="Q5" s="4"/>
      <c r="R5" s="3">
        <f t="shared" si="4"/>
        <v>2927</v>
      </c>
    </row>
    <row r="6" spans="1:18">
      <c r="A6" s="3">
        <v>4</v>
      </c>
      <c r="B6" s="3" t="s">
        <v>13</v>
      </c>
      <c r="C6" s="3">
        <f>'1991-2022'!C6 +İzmir2023!C6 + 'Bar2024'!C6</f>
        <v>866</v>
      </c>
      <c r="D6" s="3">
        <f>'1991-2022'!D6 +İzmir2023!D6 + 'Bar2024'!D6</f>
        <v>436</v>
      </c>
      <c r="E6" s="3">
        <f t="shared" si="0"/>
        <v>1302</v>
      </c>
      <c r="F6" s="4"/>
      <c r="G6" s="3">
        <f>'1991-2022'!G6 +İzmir2023!G6 + 'Bar2024'!G6</f>
        <v>786</v>
      </c>
      <c r="H6" s="3">
        <f>'1991-2022'!H6 +İzmir2023!H6 + 'Bar2024'!H6</f>
        <v>333</v>
      </c>
      <c r="I6" s="3">
        <f t="shared" si="1"/>
        <v>1119</v>
      </c>
      <c r="J6" s="4"/>
      <c r="K6" s="3">
        <f>'1991-2022'!K6 +İzmir2023!K6 + 'Bar2024'!K6</f>
        <v>590</v>
      </c>
      <c r="L6" s="3">
        <f>'1991-2022'!L6 +İzmir2023!L6 + 'Bar2024'!L6</f>
        <v>185</v>
      </c>
      <c r="M6" s="3">
        <f t="shared" si="2"/>
        <v>775</v>
      </c>
      <c r="N6" s="4"/>
      <c r="O6" s="3">
        <f t="shared" si="3"/>
        <v>2242</v>
      </c>
      <c r="P6" s="3">
        <f t="shared" si="3"/>
        <v>954</v>
      </c>
      <c r="Q6" s="4"/>
      <c r="R6" s="3">
        <f t="shared" si="4"/>
        <v>3196</v>
      </c>
    </row>
    <row r="7" spans="1:18">
      <c r="A7" s="3">
        <v>5</v>
      </c>
      <c r="B7" s="3" t="s">
        <v>14</v>
      </c>
      <c r="C7" s="3">
        <f>'1991-2022'!C7 +İzmir2023!C7 + 'Bar2024'!C7</f>
        <v>544</v>
      </c>
      <c r="D7" s="3">
        <f>'1991-2022'!D7 +İzmir2023!D7 + 'Bar2024'!D7</f>
        <v>267</v>
      </c>
      <c r="E7" s="3">
        <f t="shared" si="0"/>
        <v>811</v>
      </c>
      <c r="F7" s="4"/>
      <c r="G7" s="3">
        <f>'1991-2022'!G7 +İzmir2023!G7 + 'Bar2024'!G7</f>
        <v>328</v>
      </c>
      <c r="H7" s="3">
        <f>'1991-2022'!H7 +İzmir2023!H7 + 'Bar2024'!H7</f>
        <v>107</v>
      </c>
      <c r="I7" s="3">
        <f t="shared" si="1"/>
        <v>435</v>
      </c>
      <c r="J7" s="4"/>
      <c r="K7" s="3">
        <f>'1991-2022'!K7 +İzmir2023!K7 + 'Bar2024'!K7</f>
        <v>213</v>
      </c>
      <c r="L7" s="3">
        <f>'1991-2022'!L7 +İzmir2023!L7 + 'Bar2024'!L7</f>
        <v>52</v>
      </c>
      <c r="M7" s="3">
        <f t="shared" si="2"/>
        <v>265</v>
      </c>
      <c r="N7" s="4"/>
      <c r="O7" s="3">
        <f t="shared" si="3"/>
        <v>1085</v>
      </c>
      <c r="P7" s="3">
        <f t="shared" si="3"/>
        <v>426</v>
      </c>
      <c r="Q7" s="4"/>
      <c r="R7" s="3">
        <f t="shared" si="4"/>
        <v>1511</v>
      </c>
    </row>
    <row r="8" spans="1:18">
      <c r="A8" s="3">
        <v>6</v>
      </c>
      <c r="B8" s="3" t="s">
        <v>15</v>
      </c>
      <c r="C8" s="3">
        <f>'1991-2022'!C8 +İzmir2023!C8 + 'Bar2024'!C8</f>
        <v>410</v>
      </c>
      <c r="D8" s="3">
        <f>'1991-2022'!D8 +İzmir2023!D8 + 'Bar2024'!D8</f>
        <v>154</v>
      </c>
      <c r="E8" s="3">
        <f t="shared" si="0"/>
        <v>564</v>
      </c>
      <c r="F8" s="4"/>
      <c r="G8" s="3">
        <f>'1991-2022'!G8 +İzmir2023!G8 + 'Bar2024'!G8</f>
        <v>398</v>
      </c>
      <c r="H8" s="3">
        <f>'1991-2022'!H8 +İzmir2023!H8 + 'Bar2024'!H8</f>
        <v>142</v>
      </c>
      <c r="I8" s="3">
        <f t="shared" si="1"/>
        <v>540</v>
      </c>
      <c r="J8" s="4"/>
      <c r="K8" s="3">
        <f>'1991-2022'!K8 +İzmir2023!K8 + 'Bar2024'!K8</f>
        <v>332</v>
      </c>
      <c r="L8" s="3">
        <f>'1991-2022'!L8 +İzmir2023!L8 + 'Bar2024'!L8</f>
        <v>76</v>
      </c>
      <c r="M8" s="3">
        <f t="shared" si="2"/>
        <v>408</v>
      </c>
      <c r="N8" s="4"/>
      <c r="O8" s="3">
        <f t="shared" si="3"/>
        <v>1140</v>
      </c>
      <c r="P8" s="3">
        <f t="shared" si="3"/>
        <v>372</v>
      </c>
      <c r="Q8" s="4"/>
      <c r="R8" s="3">
        <f t="shared" si="4"/>
        <v>1512</v>
      </c>
    </row>
    <row r="9" spans="1:18">
      <c r="A9" s="3">
        <v>7</v>
      </c>
      <c r="B9" s="3" t="s">
        <v>16</v>
      </c>
      <c r="C9" s="3">
        <f>'1991-2022'!C9 +İzmir2023!C9 + 'Bar2024'!C9</f>
        <v>171</v>
      </c>
      <c r="D9" s="3">
        <f>'1991-2022'!D9 +İzmir2023!D9 + 'Bar2024'!D9</f>
        <v>194</v>
      </c>
      <c r="E9" s="3">
        <f t="shared" si="0"/>
        <v>365</v>
      </c>
      <c r="F9" s="4"/>
      <c r="G9" s="3">
        <f>'1991-2022'!G9 +İzmir2023!G9 + 'Bar2024'!G9</f>
        <v>137</v>
      </c>
      <c r="H9" s="3">
        <f>'1991-2022'!H9 +İzmir2023!H9 + 'Bar2024'!H9</f>
        <v>128</v>
      </c>
      <c r="I9" s="3">
        <f t="shared" si="1"/>
        <v>265</v>
      </c>
      <c r="J9" s="4"/>
      <c r="K9" s="3">
        <f>'1991-2022'!K9 +İzmir2023!K9 + 'Bar2024'!K9</f>
        <v>118</v>
      </c>
      <c r="L9" s="3">
        <f>'1991-2022'!L9 +İzmir2023!L9 + 'Bar2024'!L9</f>
        <v>71</v>
      </c>
      <c r="M9" s="3">
        <f t="shared" si="2"/>
        <v>189</v>
      </c>
      <c r="N9" s="4"/>
      <c r="O9" s="3">
        <f t="shared" si="3"/>
        <v>426</v>
      </c>
      <c r="P9" s="3">
        <f t="shared" si="3"/>
        <v>393</v>
      </c>
      <c r="Q9" s="4"/>
      <c r="R9" s="3">
        <f t="shared" si="4"/>
        <v>819</v>
      </c>
    </row>
    <row r="10" spans="1:18">
      <c r="A10" s="3">
        <v>8</v>
      </c>
      <c r="B10" s="3" t="s">
        <v>17</v>
      </c>
      <c r="C10" s="3">
        <f>'1991-2022'!C10 +İzmir2023!C10 + 'Bar2024'!C10</f>
        <v>135</v>
      </c>
      <c r="D10" s="3">
        <f>'1991-2022'!D10 +İzmir2023!D10 + 'Bar2024'!D10</f>
        <v>4</v>
      </c>
      <c r="E10" s="3">
        <f t="shared" si="0"/>
        <v>139</v>
      </c>
      <c r="F10" s="4"/>
      <c r="G10" s="3">
        <f>'1991-2022'!G10 +İzmir2023!G10 + 'Bar2024'!G10</f>
        <v>103</v>
      </c>
      <c r="H10" s="3">
        <f>'1991-2022'!H10 +İzmir2023!H10 + 'Bar2024'!H10</f>
        <v>1</v>
      </c>
      <c r="I10" s="3">
        <f t="shared" si="1"/>
        <v>104</v>
      </c>
      <c r="J10" s="4"/>
      <c r="K10" s="3">
        <f>'1991-2022'!K10 +İzmir2023!K10 + 'Bar2024'!K10</f>
        <v>64</v>
      </c>
      <c r="L10" s="3">
        <f>'1991-2022'!L10 +İzmir2023!L10 + 'Bar2024'!L10</f>
        <v>0</v>
      </c>
      <c r="M10" s="3">
        <f t="shared" si="2"/>
        <v>64</v>
      </c>
      <c r="N10" s="4"/>
      <c r="O10" s="3">
        <f t="shared" si="3"/>
        <v>302</v>
      </c>
      <c r="P10" s="3">
        <f t="shared" si="3"/>
        <v>5</v>
      </c>
      <c r="Q10" s="4"/>
      <c r="R10" s="3">
        <f t="shared" si="4"/>
        <v>307</v>
      </c>
    </row>
    <row r="11" spans="1:18">
      <c r="A11" s="3">
        <v>9</v>
      </c>
      <c r="B11" s="3" t="s">
        <v>18</v>
      </c>
      <c r="C11" s="3">
        <f>'1991-2022'!C11 +İzmir2023!C11 + 'Bar2024'!C11</f>
        <v>115</v>
      </c>
      <c r="D11" s="3">
        <f>'1991-2022'!D11 +İzmir2023!D11 + 'Bar2024'!D11</f>
        <v>31</v>
      </c>
      <c r="E11" s="3">
        <f t="shared" si="0"/>
        <v>146</v>
      </c>
      <c r="F11" s="4"/>
      <c r="G11" s="3">
        <f>'1991-2022'!G11 +İzmir2023!G11 + 'Bar2024'!G11</f>
        <v>83</v>
      </c>
      <c r="H11" s="3">
        <f>'1991-2022'!H11 +İzmir2023!H11 + 'Bar2024'!H11</f>
        <v>16</v>
      </c>
      <c r="I11" s="3">
        <f t="shared" si="1"/>
        <v>99</v>
      </c>
      <c r="J11" s="4"/>
      <c r="K11" s="3">
        <f>'1991-2022'!K11 +İzmir2023!K11 + 'Bar2024'!K11</f>
        <v>76</v>
      </c>
      <c r="L11" s="3">
        <f>'1991-2022'!L11 +İzmir2023!L11 + 'Bar2024'!L11</f>
        <v>91</v>
      </c>
      <c r="M11" s="3">
        <f t="shared" si="2"/>
        <v>167</v>
      </c>
      <c r="N11" s="4"/>
      <c r="O11" s="3">
        <f t="shared" si="3"/>
        <v>274</v>
      </c>
      <c r="P11" s="3">
        <f t="shared" si="3"/>
        <v>138</v>
      </c>
      <c r="Q11" s="4"/>
      <c r="R11" s="3">
        <f t="shared" si="4"/>
        <v>412</v>
      </c>
    </row>
    <row r="12" spans="1:18">
      <c r="A12" s="3">
        <v>10</v>
      </c>
      <c r="B12" s="3" t="s">
        <v>19</v>
      </c>
      <c r="C12" s="3">
        <f>'1991-2022'!C12 +İzmir2023!C12 + 'Bar2024'!C12</f>
        <v>70</v>
      </c>
      <c r="D12" s="3">
        <f>'1991-2022'!D12 +İzmir2023!D12 + 'Bar2024'!D12</f>
        <v>53</v>
      </c>
      <c r="E12" s="3">
        <f t="shared" si="0"/>
        <v>123</v>
      </c>
      <c r="F12" s="4"/>
      <c r="G12" s="3">
        <f>'1991-2022'!G12 +İzmir2023!G12 + 'Bar2024'!G12</f>
        <v>55</v>
      </c>
      <c r="H12" s="3">
        <f>'1991-2022'!H12 +İzmir2023!H12 + 'Bar2024'!H12</f>
        <v>34</v>
      </c>
      <c r="I12" s="3">
        <f t="shared" si="1"/>
        <v>89</v>
      </c>
      <c r="J12" s="4"/>
      <c r="K12" s="3">
        <f>'1991-2022'!K12 +İzmir2023!K12 + 'Bar2024'!K12</f>
        <v>40</v>
      </c>
      <c r="L12" s="3">
        <f>'1991-2022'!L12 +İzmir2023!L12 + 'Bar2024'!L12</f>
        <v>29</v>
      </c>
      <c r="M12" s="3">
        <f t="shared" si="2"/>
        <v>69</v>
      </c>
      <c r="N12" s="4"/>
      <c r="O12" s="3">
        <f t="shared" si="3"/>
        <v>165</v>
      </c>
      <c r="P12" s="3">
        <f t="shared" si="3"/>
        <v>116</v>
      </c>
      <c r="Q12" s="4"/>
      <c r="R12" s="3">
        <f t="shared" si="4"/>
        <v>281</v>
      </c>
    </row>
    <row r="13" spans="1:18">
      <c r="A13" s="3">
        <v>11</v>
      </c>
      <c r="B13" s="3" t="s">
        <v>20</v>
      </c>
      <c r="C13" s="3">
        <f>'1991-2022'!C13 +İzmir2023!C13 + 'Bar2024'!C13</f>
        <v>39</v>
      </c>
      <c r="D13" s="3">
        <f>'1991-2022'!D13 +İzmir2023!D13 + 'Bar2024'!D13</f>
        <v>21</v>
      </c>
      <c r="E13" s="3">
        <f t="shared" si="0"/>
        <v>60</v>
      </c>
      <c r="F13" s="4"/>
      <c r="G13" s="3">
        <f>'1991-2022'!G13 +İzmir2023!G13 + 'Bar2024'!G13</f>
        <v>24</v>
      </c>
      <c r="H13" s="3">
        <f>'1991-2022'!H13 +İzmir2023!H13 + 'Bar2024'!H13</f>
        <v>10</v>
      </c>
      <c r="I13" s="3">
        <f t="shared" si="1"/>
        <v>34</v>
      </c>
      <c r="J13" s="4"/>
      <c r="K13" s="3">
        <f>'1991-2022'!K13 +İzmir2023!K13 + 'Bar2024'!K13</f>
        <v>17</v>
      </c>
      <c r="L13" s="3">
        <f>'1991-2022'!L13 +İzmir2023!L13 + 'Bar2024'!L13</f>
        <v>7</v>
      </c>
      <c r="M13" s="3">
        <f t="shared" si="2"/>
        <v>24</v>
      </c>
      <c r="N13" s="4"/>
      <c r="O13" s="3">
        <f t="shared" si="3"/>
        <v>80</v>
      </c>
      <c r="P13" s="3">
        <f t="shared" si="3"/>
        <v>38</v>
      </c>
      <c r="Q13" s="4"/>
      <c r="R13" s="3">
        <f t="shared" si="4"/>
        <v>118</v>
      </c>
    </row>
    <row r="14" spans="1:18">
      <c r="A14" s="3">
        <v>12</v>
      </c>
      <c r="B14" s="3" t="s">
        <v>23</v>
      </c>
      <c r="C14" s="3">
        <f>'1991-2022'!C14 +İzmir2023!C14 + 'Bar2024'!C14</f>
        <v>13</v>
      </c>
      <c r="D14" s="3">
        <f>'1991-2022'!D14 +İzmir2023!D14 + 'Bar2024'!D14</f>
        <v>3</v>
      </c>
      <c r="E14" s="3">
        <f>C14+D14</f>
        <v>16</v>
      </c>
      <c r="F14" s="4"/>
      <c r="G14" s="3">
        <f>'1991-2022'!G14 +İzmir2023!G14 + 'Bar2024'!G14</f>
        <v>19</v>
      </c>
      <c r="H14" s="3">
        <f>'1991-2022'!H14 +İzmir2023!H14 + 'Bar2024'!H14</f>
        <v>2</v>
      </c>
      <c r="I14" s="3">
        <f>G14+H14</f>
        <v>21</v>
      </c>
      <c r="J14" s="4"/>
      <c r="K14" s="3">
        <f>'1991-2022'!K14 +İzmir2023!K14 + 'Bar2024'!K14</f>
        <v>22</v>
      </c>
      <c r="L14" s="3">
        <f>'1991-2022'!L14 +İzmir2023!L14 + 'Bar2024'!L14</f>
        <v>5</v>
      </c>
      <c r="M14" s="3">
        <f>K14+L14</f>
        <v>27</v>
      </c>
      <c r="N14" s="4"/>
      <c r="O14" s="3">
        <f>C14+G14+K14</f>
        <v>54</v>
      </c>
      <c r="P14" s="3">
        <f>D14+H14+L14</f>
        <v>10</v>
      </c>
      <c r="Q14" s="4"/>
      <c r="R14" s="3">
        <f>O14+P14</f>
        <v>64</v>
      </c>
    </row>
    <row r="15" spans="1:18">
      <c r="A15" s="3">
        <v>13</v>
      </c>
      <c r="B15" s="3" t="s">
        <v>21</v>
      </c>
      <c r="C15" s="3">
        <f>'1991-2022'!C15 +İzmir2023!C15 + 'Bar2024'!C15</f>
        <v>2</v>
      </c>
      <c r="D15" s="3">
        <f>'1991-2022'!D15 +İzmir2023!D15 + 'Bar2024'!D15</f>
        <v>1</v>
      </c>
      <c r="E15" s="3">
        <f t="shared" si="0"/>
        <v>3</v>
      </c>
      <c r="F15" s="4"/>
      <c r="G15" s="3">
        <f>'1991-2022'!G15 +İzmir2023!G15 + 'Bar2024'!G15</f>
        <v>10</v>
      </c>
      <c r="H15" s="3">
        <f>'1991-2022'!H15 +İzmir2023!H15 + 'Bar2024'!H15</f>
        <v>1</v>
      </c>
      <c r="I15" s="3">
        <f t="shared" si="1"/>
        <v>11</v>
      </c>
      <c r="J15" s="4"/>
      <c r="K15" s="3">
        <f>'1991-2022'!K15 +İzmir2023!K15 + 'Bar2024'!K15</f>
        <v>6</v>
      </c>
      <c r="L15" s="3">
        <f>'1991-2022'!L15 +İzmir2023!L15 + 'Bar2024'!L15</f>
        <v>4</v>
      </c>
      <c r="M15" s="3">
        <f t="shared" si="2"/>
        <v>10</v>
      </c>
      <c r="N15" s="4"/>
      <c r="O15" s="3">
        <f t="shared" si="3"/>
        <v>18</v>
      </c>
      <c r="P15" s="3">
        <f t="shared" si="3"/>
        <v>6</v>
      </c>
      <c r="Q15" s="4"/>
      <c r="R15" s="3">
        <f t="shared" si="4"/>
        <v>24</v>
      </c>
    </row>
    <row r="16" spans="1:18" ht="9.75" customHeight="1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5" t="s">
        <v>9</v>
      </c>
      <c r="B17" s="3"/>
      <c r="C17" s="3">
        <f>SUM(C3:C15)</f>
        <v>5357</v>
      </c>
      <c r="D17" s="3">
        <f>SUM(D3:D15)</f>
        <v>3338</v>
      </c>
      <c r="E17" s="5">
        <f>SUM(E3:E15)</f>
        <v>8695</v>
      </c>
      <c r="F17" s="3"/>
      <c r="G17" s="3">
        <f>SUM(G3:G15)</f>
        <v>4376</v>
      </c>
      <c r="H17" s="3">
        <f>SUM(H3:H15)</f>
        <v>1933</v>
      </c>
      <c r="I17" s="5">
        <f>SUM(I3:I15)</f>
        <v>6309</v>
      </c>
      <c r="J17" s="3"/>
      <c r="K17" s="3">
        <f>SUM(K3:K15)</f>
        <v>3400</v>
      </c>
      <c r="L17" s="3">
        <f>SUM(L3:L15)</f>
        <v>1178</v>
      </c>
      <c r="M17" s="5">
        <f>SUM(M3:M15)</f>
        <v>4578</v>
      </c>
      <c r="N17" s="3"/>
      <c r="O17" s="3">
        <f>SUM(O3:O15)</f>
        <v>13133</v>
      </c>
      <c r="P17" s="3">
        <f>SUM(P3:P15)</f>
        <v>6449</v>
      </c>
      <c r="Q17" s="3"/>
      <c r="R17" s="5">
        <f>SUM(R3:R15)</f>
        <v>19582</v>
      </c>
    </row>
  </sheetData>
  <mergeCells count="2">
    <mergeCell ref="A1:R1"/>
    <mergeCell ref="A16:R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tabSelected="1" workbookViewId="0">
      <selection sqref="A1:R1"/>
    </sheetView>
  </sheetViews>
  <sheetFormatPr defaultRowHeight="15"/>
  <cols>
    <col min="3" max="3" width="10.7109375" bestFit="1" customWidth="1"/>
    <col min="4" max="4" width="14.140625" bestFit="1" customWidth="1"/>
    <col min="5" max="5" width="11.85546875" bestFit="1" customWidth="1"/>
    <col min="6" max="6" width="2.42578125" customWidth="1"/>
    <col min="7" max="7" width="11.7109375" bestFit="1" customWidth="1"/>
    <col min="8" max="8" width="15.140625" bestFit="1" customWidth="1"/>
    <col min="9" max="9" width="12.85546875" bestFit="1" customWidth="1"/>
    <col min="10" max="10" width="2.28515625" customWidth="1"/>
    <col min="11" max="11" width="13.140625" bestFit="1" customWidth="1"/>
    <col min="12" max="12" width="16.42578125" bestFit="1" customWidth="1"/>
    <col min="13" max="13" width="14.28515625" bestFit="1" customWidth="1"/>
    <col min="14" max="14" width="2" customWidth="1"/>
    <col min="15" max="15" width="11.140625" bestFit="1" customWidth="1"/>
    <col min="16" max="16" width="14.5703125" bestFit="1" customWidth="1"/>
    <col min="17" max="17" width="2.7109375" customWidth="1"/>
    <col min="18" max="18" width="13.5703125" bestFit="1" customWidth="1"/>
  </cols>
  <sheetData>
    <row r="1" spans="1:18">
      <c r="A1" s="39" t="s">
        <v>56</v>
      </c>
      <c r="B1" s="39"/>
      <c r="C1" s="39"/>
      <c r="D1" s="39"/>
      <c r="E1" s="39"/>
      <c r="F1" s="40"/>
      <c r="G1" s="39"/>
      <c r="H1" s="39"/>
      <c r="I1" s="39"/>
      <c r="J1" s="40"/>
      <c r="K1" s="39"/>
      <c r="L1" s="39"/>
      <c r="M1" s="39"/>
      <c r="N1" s="40"/>
      <c r="O1" s="39"/>
      <c r="P1" s="39"/>
      <c r="Q1" s="40"/>
      <c r="R1" s="39"/>
    </row>
    <row r="2" spans="1:18" s="1" customFormat="1">
      <c r="A2" s="3" t="s">
        <v>0</v>
      </c>
      <c r="B2" s="3" t="s">
        <v>1</v>
      </c>
      <c r="C2" s="18" t="s">
        <v>47</v>
      </c>
      <c r="D2" s="18" t="s">
        <v>48</v>
      </c>
      <c r="E2" s="22" t="s">
        <v>4</v>
      </c>
      <c r="F2" s="24"/>
      <c r="G2" s="23" t="s">
        <v>49</v>
      </c>
      <c r="H2" s="19" t="s">
        <v>50</v>
      </c>
      <c r="I2" s="27" t="s">
        <v>5</v>
      </c>
      <c r="J2" s="24"/>
      <c r="K2" s="28" t="s">
        <v>51</v>
      </c>
      <c r="L2" s="20" t="s">
        <v>52</v>
      </c>
      <c r="M2" s="29" t="s">
        <v>53</v>
      </c>
      <c r="N2" s="24"/>
      <c r="O2" s="30" t="s">
        <v>7</v>
      </c>
      <c r="P2" s="31" t="s">
        <v>8</v>
      </c>
      <c r="Q2" s="24"/>
      <c r="R2" s="32" t="s">
        <v>9</v>
      </c>
    </row>
    <row r="3" spans="1:18" s="1" customFormat="1">
      <c r="A3" s="3">
        <v>1</v>
      </c>
      <c r="B3" s="21" t="s">
        <v>10</v>
      </c>
      <c r="C3" s="18">
        <v>1552</v>
      </c>
      <c r="D3" s="18">
        <v>629</v>
      </c>
      <c r="E3" s="22">
        <v>2181</v>
      </c>
      <c r="F3" s="25"/>
      <c r="G3" s="23">
        <v>1165</v>
      </c>
      <c r="H3" s="19">
        <v>408</v>
      </c>
      <c r="I3" s="27">
        <v>1573</v>
      </c>
      <c r="J3" s="25"/>
      <c r="K3" s="28">
        <v>902</v>
      </c>
      <c r="L3" s="20">
        <v>252</v>
      </c>
      <c r="M3" s="29">
        <v>1154</v>
      </c>
      <c r="N3" s="25"/>
      <c r="O3" s="30">
        <v>3619</v>
      </c>
      <c r="P3" s="31">
        <v>1289</v>
      </c>
      <c r="Q3" s="25"/>
      <c r="R3" s="32">
        <v>4908</v>
      </c>
    </row>
    <row r="4" spans="1:18" s="1" customFormat="1">
      <c r="A4" s="3">
        <v>2</v>
      </c>
      <c r="B4" s="21" t="s">
        <v>11</v>
      </c>
      <c r="C4" s="18">
        <v>896</v>
      </c>
      <c r="D4" s="18">
        <v>859</v>
      </c>
      <c r="E4" s="22">
        <v>1755</v>
      </c>
      <c r="F4" s="25"/>
      <c r="G4" s="23">
        <v>778</v>
      </c>
      <c r="H4" s="19">
        <v>400</v>
      </c>
      <c r="I4" s="27">
        <v>1178</v>
      </c>
      <c r="J4" s="25"/>
      <c r="K4" s="28">
        <v>608</v>
      </c>
      <c r="L4" s="20">
        <v>213</v>
      </c>
      <c r="M4" s="29">
        <v>821</v>
      </c>
      <c r="N4" s="25"/>
      <c r="O4" s="30">
        <v>2282</v>
      </c>
      <c r="P4" s="31">
        <v>1472</v>
      </c>
      <c r="Q4" s="25"/>
      <c r="R4" s="32">
        <v>3754</v>
      </c>
    </row>
    <row r="5" spans="1:18" s="1" customFormat="1">
      <c r="A5" s="3">
        <v>3</v>
      </c>
      <c r="B5" s="21" t="s">
        <v>12</v>
      </c>
      <c r="C5" s="18">
        <v>644</v>
      </c>
      <c r="D5" s="18">
        <v>760</v>
      </c>
      <c r="E5" s="22">
        <v>1404</v>
      </c>
      <c r="F5" s="25"/>
      <c r="G5" s="23">
        <v>567</v>
      </c>
      <c r="H5" s="19">
        <v>397</v>
      </c>
      <c r="I5" s="27">
        <v>964</v>
      </c>
      <c r="J5" s="25"/>
      <c r="K5" s="28">
        <v>465</v>
      </c>
      <c r="L5" s="20">
        <v>223</v>
      </c>
      <c r="M5" s="29">
        <v>688</v>
      </c>
      <c r="N5" s="25"/>
      <c r="O5" s="30">
        <v>1676</v>
      </c>
      <c r="P5" s="31">
        <v>1380</v>
      </c>
      <c r="Q5" s="25"/>
      <c r="R5" s="32">
        <v>3056</v>
      </c>
    </row>
    <row r="6" spans="1:18" s="1" customFormat="1">
      <c r="A6" s="3">
        <v>4</v>
      </c>
      <c r="B6" s="21" t="s">
        <v>13</v>
      </c>
      <c r="C6" s="18">
        <v>879</v>
      </c>
      <c r="D6" s="18">
        <v>448</v>
      </c>
      <c r="E6" s="22">
        <v>1327</v>
      </c>
      <c r="F6" s="25"/>
      <c r="G6" s="23">
        <v>802</v>
      </c>
      <c r="H6" s="19">
        <v>339</v>
      </c>
      <c r="I6" s="27">
        <v>1141</v>
      </c>
      <c r="J6" s="25"/>
      <c r="K6" s="28">
        <v>609</v>
      </c>
      <c r="L6" s="20">
        <v>191</v>
      </c>
      <c r="M6" s="29">
        <v>800</v>
      </c>
      <c r="N6" s="25"/>
      <c r="O6" s="30">
        <v>2290</v>
      </c>
      <c r="P6" s="31">
        <v>978</v>
      </c>
      <c r="Q6" s="25"/>
      <c r="R6" s="32">
        <v>3268</v>
      </c>
    </row>
    <row r="7" spans="1:18" s="1" customFormat="1">
      <c r="A7" s="3">
        <v>5</v>
      </c>
      <c r="B7" s="21" t="s">
        <v>14</v>
      </c>
      <c r="C7" s="18">
        <v>586</v>
      </c>
      <c r="D7" s="18">
        <v>289</v>
      </c>
      <c r="E7" s="22">
        <v>875</v>
      </c>
      <c r="F7" s="25"/>
      <c r="G7" s="23">
        <v>357</v>
      </c>
      <c r="H7" s="19">
        <v>113</v>
      </c>
      <c r="I7" s="27">
        <v>470</v>
      </c>
      <c r="J7" s="25"/>
      <c r="K7" s="28">
        <v>232</v>
      </c>
      <c r="L7" s="20">
        <v>59</v>
      </c>
      <c r="M7" s="29">
        <v>291</v>
      </c>
      <c r="N7" s="25"/>
      <c r="O7" s="30">
        <v>1175</v>
      </c>
      <c r="P7" s="31">
        <v>461</v>
      </c>
      <c r="Q7" s="25"/>
      <c r="R7" s="32">
        <v>1636</v>
      </c>
    </row>
    <row r="8" spans="1:18" s="1" customFormat="1">
      <c r="A8" s="3">
        <v>6</v>
      </c>
      <c r="B8" s="21" t="s">
        <v>15</v>
      </c>
      <c r="C8" s="18">
        <v>432</v>
      </c>
      <c r="D8" s="18">
        <v>164</v>
      </c>
      <c r="E8" s="22">
        <v>596</v>
      </c>
      <c r="F8" s="25"/>
      <c r="G8" s="23">
        <v>412</v>
      </c>
      <c r="H8" s="19">
        <v>150</v>
      </c>
      <c r="I8" s="27">
        <v>562</v>
      </c>
      <c r="J8" s="25"/>
      <c r="K8" s="28">
        <v>352</v>
      </c>
      <c r="L8" s="20">
        <v>79</v>
      </c>
      <c r="M8" s="29">
        <v>431</v>
      </c>
      <c r="N8" s="25"/>
      <c r="O8" s="30">
        <v>1196</v>
      </c>
      <c r="P8" s="31">
        <v>393</v>
      </c>
      <c r="Q8" s="25"/>
      <c r="R8" s="32">
        <v>1589</v>
      </c>
    </row>
    <row r="9" spans="1:18" s="1" customFormat="1">
      <c r="A9" s="3">
        <v>7</v>
      </c>
      <c r="B9" s="21" t="s">
        <v>16</v>
      </c>
      <c r="C9" s="18">
        <v>205</v>
      </c>
      <c r="D9" s="18">
        <v>226</v>
      </c>
      <c r="E9" s="22">
        <v>431</v>
      </c>
      <c r="F9" s="25"/>
      <c r="G9" s="23">
        <v>178</v>
      </c>
      <c r="H9" s="19">
        <v>152</v>
      </c>
      <c r="I9" s="27">
        <v>330</v>
      </c>
      <c r="J9" s="25"/>
      <c r="K9" s="28">
        <v>146</v>
      </c>
      <c r="L9" s="20">
        <v>86</v>
      </c>
      <c r="M9" s="29">
        <v>232</v>
      </c>
      <c r="N9" s="25"/>
      <c r="O9" s="30">
        <v>529</v>
      </c>
      <c r="P9" s="31">
        <v>464</v>
      </c>
      <c r="Q9" s="25"/>
      <c r="R9" s="32">
        <v>993</v>
      </c>
    </row>
    <row r="10" spans="1:18" s="1" customFormat="1">
      <c r="A10" s="3">
        <v>8</v>
      </c>
      <c r="B10" s="21" t="s">
        <v>18</v>
      </c>
      <c r="C10" s="18">
        <v>127</v>
      </c>
      <c r="D10" s="18">
        <v>31</v>
      </c>
      <c r="E10" s="22">
        <v>158</v>
      </c>
      <c r="F10" s="25"/>
      <c r="G10" s="23">
        <v>87</v>
      </c>
      <c r="H10" s="19">
        <v>16</v>
      </c>
      <c r="I10" s="27">
        <v>103</v>
      </c>
      <c r="J10" s="25"/>
      <c r="K10" s="28">
        <v>81</v>
      </c>
      <c r="L10" s="20">
        <v>91</v>
      </c>
      <c r="M10" s="29">
        <v>172</v>
      </c>
      <c r="N10" s="25"/>
      <c r="O10" s="30">
        <v>295</v>
      </c>
      <c r="P10" s="31">
        <v>138</v>
      </c>
      <c r="Q10" s="25"/>
      <c r="R10" s="32">
        <v>433</v>
      </c>
    </row>
    <row r="11" spans="1:18" s="1" customFormat="1">
      <c r="A11" s="3">
        <v>9</v>
      </c>
      <c r="B11" s="21" t="s">
        <v>17</v>
      </c>
      <c r="C11" s="18">
        <v>139</v>
      </c>
      <c r="D11" s="18">
        <v>4</v>
      </c>
      <c r="E11" s="22">
        <v>143</v>
      </c>
      <c r="F11" s="25"/>
      <c r="G11" s="23">
        <v>108</v>
      </c>
      <c r="H11" s="19">
        <v>1</v>
      </c>
      <c r="I11" s="27">
        <v>109</v>
      </c>
      <c r="J11" s="25"/>
      <c r="K11" s="28">
        <v>69</v>
      </c>
      <c r="L11" s="20">
        <v>0</v>
      </c>
      <c r="M11" s="29">
        <v>69</v>
      </c>
      <c r="N11" s="25"/>
      <c r="O11" s="30">
        <v>316</v>
      </c>
      <c r="P11" s="31">
        <v>5</v>
      </c>
      <c r="Q11" s="25"/>
      <c r="R11" s="32">
        <v>321</v>
      </c>
    </row>
    <row r="12" spans="1:18" s="1" customFormat="1">
      <c r="A12" s="3">
        <v>10</v>
      </c>
      <c r="B12" s="21" t="s">
        <v>19</v>
      </c>
      <c r="C12" s="18">
        <v>75</v>
      </c>
      <c r="D12" s="18">
        <v>58</v>
      </c>
      <c r="E12" s="22">
        <v>133</v>
      </c>
      <c r="F12" s="25"/>
      <c r="G12" s="23">
        <v>56</v>
      </c>
      <c r="H12" s="19">
        <v>39</v>
      </c>
      <c r="I12" s="27">
        <v>95</v>
      </c>
      <c r="J12" s="25"/>
      <c r="K12" s="28">
        <v>41</v>
      </c>
      <c r="L12" s="20">
        <v>33</v>
      </c>
      <c r="M12" s="29">
        <v>76</v>
      </c>
      <c r="N12" s="25"/>
      <c r="O12" s="30">
        <v>172</v>
      </c>
      <c r="P12" s="31">
        <v>130</v>
      </c>
      <c r="Q12" s="25"/>
      <c r="R12" s="32">
        <v>302</v>
      </c>
    </row>
    <row r="13" spans="1:18" s="1" customFormat="1">
      <c r="A13" s="3">
        <v>11</v>
      </c>
      <c r="B13" s="21" t="s">
        <v>20</v>
      </c>
      <c r="C13" s="18">
        <v>39</v>
      </c>
      <c r="D13" s="18">
        <v>21</v>
      </c>
      <c r="E13" s="22">
        <v>60</v>
      </c>
      <c r="F13" s="25"/>
      <c r="G13" s="23">
        <v>24</v>
      </c>
      <c r="H13" s="19">
        <v>10</v>
      </c>
      <c r="I13" s="27">
        <v>34</v>
      </c>
      <c r="J13" s="25"/>
      <c r="K13" s="28">
        <v>17</v>
      </c>
      <c r="L13" s="20">
        <v>7</v>
      </c>
      <c r="M13" s="29">
        <v>24</v>
      </c>
      <c r="N13" s="25"/>
      <c r="O13" s="30">
        <v>80</v>
      </c>
      <c r="P13" s="31">
        <v>38</v>
      </c>
      <c r="Q13" s="25"/>
      <c r="R13" s="32">
        <v>118</v>
      </c>
    </row>
    <row r="14" spans="1:18" s="1" customFormat="1">
      <c r="A14" s="3">
        <v>12</v>
      </c>
      <c r="B14" s="21" t="s">
        <v>23</v>
      </c>
      <c r="C14" s="18">
        <v>16</v>
      </c>
      <c r="D14" s="18">
        <v>3</v>
      </c>
      <c r="E14" s="22">
        <v>19</v>
      </c>
      <c r="F14" s="25"/>
      <c r="G14" s="23">
        <v>20</v>
      </c>
      <c r="H14" s="19">
        <v>2</v>
      </c>
      <c r="I14" s="27">
        <v>22</v>
      </c>
      <c r="J14" s="25"/>
      <c r="K14" s="28">
        <v>24</v>
      </c>
      <c r="L14" s="20">
        <v>5</v>
      </c>
      <c r="M14" s="29">
        <v>29</v>
      </c>
      <c r="N14" s="25"/>
      <c r="O14" s="30">
        <v>60</v>
      </c>
      <c r="P14" s="31">
        <v>10</v>
      </c>
      <c r="Q14" s="25"/>
      <c r="R14" s="32">
        <v>70</v>
      </c>
    </row>
    <row r="15" spans="1:18" s="1" customFormat="1">
      <c r="A15" s="3">
        <v>13</v>
      </c>
      <c r="B15" s="21" t="s">
        <v>21</v>
      </c>
      <c r="C15" s="18">
        <v>3</v>
      </c>
      <c r="D15" s="18">
        <v>1</v>
      </c>
      <c r="E15" s="22">
        <v>4</v>
      </c>
      <c r="F15" s="26"/>
      <c r="G15" s="23">
        <v>12</v>
      </c>
      <c r="H15" s="19">
        <v>1</v>
      </c>
      <c r="I15" s="27">
        <v>13</v>
      </c>
      <c r="J15" s="26"/>
      <c r="K15" s="28">
        <v>7</v>
      </c>
      <c r="L15" s="20">
        <v>4</v>
      </c>
      <c r="M15" s="29">
        <v>11</v>
      </c>
      <c r="N15" s="26"/>
      <c r="O15" s="30">
        <v>22</v>
      </c>
      <c r="P15" s="31">
        <v>6</v>
      </c>
      <c r="Q15" s="26"/>
      <c r="R15" s="32">
        <v>28</v>
      </c>
    </row>
  </sheetData>
  <mergeCells count="1">
    <mergeCell ref="A1:R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Page1</vt:lpstr>
      <vt:lpstr>1991-2022</vt:lpstr>
      <vt:lpstr>İzmir2023</vt:lpstr>
      <vt:lpstr>Bar2024</vt:lpstr>
      <vt:lpstr>1991-2024</vt:lpstr>
      <vt:lpstr>rearranged-FINAL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Ivan</cp:lastModifiedBy>
  <cp:lastPrinted>2025-09-11T19:40:02Z</cp:lastPrinted>
  <dcterms:created xsi:type="dcterms:W3CDTF">2022-10-24T08:40:34Z</dcterms:created>
  <dcterms:modified xsi:type="dcterms:W3CDTF">2025-09-11T20:30:59Z</dcterms:modified>
</cp:coreProperties>
</file>