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05" yWindow="-105" windowWidth="23250" windowHeight="12450"/>
  </bookViews>
  <sheets>
    <sheet name="Throws Pentathlon" sheetId="32" r:id="rId1"/>
    <sheet name="Age Factors" sheetId="2" state="veryHidden" r:id="rId2"/>
    <sheet name="Scoring Coefficients" sheetId="3" state="veryHidden" r:id="rId3"/>
  </sheets>
  <definedNames>
    <definedName name="_xlnm._FilterDatabase" localSheetId="1" hidden="1">'Age Factors'!$A$1:$AF$24</definedName>
    <definedName name="_xlnm._FilterDatabase" localSheetId="2" hidden="1">'Scoring Coefficients'!$A$1:$F$33</definedName>
  </definedNames>
  <calcPr calcId="125725"/>
</workbook>
</file>

<file path=xl/calcChain.xml><?xml version="1.0" encoding="utf-8"?>
<calcChain xmlns="http://schemas.openxmlformats.org/spreadsheetml/2006/main">
  <c r="O38" i="32"/>
  <c r="M38"/>
  <c r="K38"/>
  <c r="I38"/>
  <c r="G38"/>
  <c r="O37"/>
  <c r="M37"/>
  <c r="K37"/>
  <c r="I37"/>
  <c r="G37"/>
  <c r="O36"/>
  <c r="M36"/>
  <c r="K36"/>
  <c r="I36"/>
  <c r="G36"/>
  <c r="O35"/>
  <c r="M35"/>
  <c r="K35"/>
  <c r="I35"/>
  <c r="G35"/>
  <c r="O34"/>
  <c r="M34"/>
  <c r="K34"/>
  <c r="I34"/>
  <c r="G34"/>
  <c r="O33"/>
  <c r="M33"/>
  <c r="K33"/>
  <c r="I33"/>
  <c r="G33"/>
  <c r="O32"/>
  <c r="M32"/>
  <c r="K32"/>
  <c r="I32"/>
  <c r="G32"/>
  <c r="O31"/>
  <c r="M31"/>
  <c r="K31"/>
  <c r="I31"/>
  <c r="G31"/>
  <c r="O30"/>
  <c r="M30"/>
  <c r="K30"/>
  <c r="I30"/>
  <c r="G30"/>
  <c r="O29"/>
  <c r="M29"/>
  <c r="K29"/>
  <c r="I29"/>
  <c r="G29"/>
  <c r="O28"/>
  <c r="M28"/>
  <c r="K28"/>
  <c r="I28"/>
  <c r="G28"/>
  <c r="O27"/>
  <c r="M27"/>
  <c r="K27"/>
  <c r="I27"/>
  <c r="G27"/>
  <c r="O26"/>
  <c r="M26"/>
  <c r="K26"/>
  <c r="I26"/>
  <c r="G26"/>
  <c r="O25"/>
  <c r="M25"/>
  <c r="K25"/>
  <c r="I25"/>
  <c r="G25"/>
  <c r="O24"/>
  <c r="M24"/>
  <c r="K24"/>
  <c r="I24"/>
  <c r="G24"/>
  <c r="O23"/>
  <c r="M23"/>
  <c r="K23"/>
  <c r="I23"/>
  <c r="G23"/>
  <c r="O22"/>
  <c r="M22"/>
  <c r="K22"/>
  <c r="I22"/>
  <c r="G22"/>
  <c r="O21"/>
  <c r="M21"/>
  <c r="K21"/>
  <c r="I21"/>
  <c r="G21"/>
  <c r="O20"/>
  <c r="M20"/>
  <c r="K20"/>
  <c r="I20"/>
  <c r="G20"/>
  <c r="O19"/>
  <c r="M19"/>
  <c r="K19"/>
  <c r="I19"/>
  <c r="G19"/>
  <c r="O18"/>
  <c r="M18"/>
  <c r="K18"/>
  <c r="I18"/>
  <c r="G18"/>
  <c r="O17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I10"/>
  <c r="G10"/>
  <c r="O9"/>
  <c r="M9"/>
  <c r="K9"/>
  <c r="I9"/>
  <c r="G9"/>
  <c r="O8"/>
  <c r="M8"/>
  <c r="K8"/>
  <c r="I8"/>
  <c r="G8"/>
  <c r="O7"/>
  <c r="M7"/>
  <c r="K7"/>
  <c r="I7"/>
  <c r="G7"/>
  <c r="O6"/>
  <c r="M6"/>
  <c r="K6"/>
  <c r="I6"/>
  <c r="G6"/>
  <c r="O4"/>
  <c r="M4"/>
  <c r="K4"/>
  <c r="I4"/>
  <c r="G4"/>
  <c r="O3"/>
  <c r="M3"/>
  <c r="K3"/>
  <c r="I3"/>
  <c r="G3"/>
  <c r="E4" l="1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"/>
  <c r="A33" i="3" l="1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O5" i="32" l="1"/>
  <c r="M5"/>
  <c r="K5"/>
  <c r="I5"/>
  <c r="G5"/>
  <c r="E5" l="1"/>
</calcChain>
</file>

<file path=xl/sharedStrings.xml><?xml version="1.0" encoding="utf-8"?>
<sst xmlns="http://schemas.openxmlformats.org/spreadsheetml/2006/main" count="250" uniqueCount="121">
  <si>
    <t>Age</t>
  </si>
  <si>
    <t>LJ</t>
  </si>
  <si>
    <t>SP</t>
  </si>
  <si>
    <t>HJ</t>
  </si>
  <si>
    <t>Total Score</t>
  </si>
  <si>
    <t>JT</t>
  </si>
  <si>
    <t>Sex</t>
  </si>
  <si>
    <t>Event</t>
  </si>
  <si>
    <t>a</t>
  </si>
  <si>
    <t>b</t>
  </si>
  <si>
    <t>c</t>
  </si>
  <si>
    <t>Male</t>
  </si>
  <si>
    <t>SH</t>
  </si>
  <si>
    <t>Female</t>
  </si>
  <si>
    <t>DT</t>
  </si>
  <si>
    <t>WT</t>
  </si>
  <si>
    <t>100m</t>
  </si>
  <si>
    <t>200m</t>
  </si>
  <si>
    <t>400m</t>
  </si>
  <si>
    <t>1500m</t>
  </si>
  <si>
    <t>60m</t>
  </si>
  <si>
    <t>1000m</t>
  </si>
  <si>
    <t>60mH</t>
  </si>
  <si>
    <t>800m</t>
  </si>
  <si>
    <t>PV</t>
  </si>
  <si>
    <t>T2</t>
  </si>
  <si>
    <t>T1</t>
  </si>
  <si>
    <t>3000m</t>
  </si>
  <si>
    <t>5000m</t>
  </si>
  <si>
    <t>10000m</t>
  </si>
  <si>
    <t>M35</t>
  </si>
  <si>
    <t>M40</t>
  </si>
  <si>
    <t>M45</t>
  </si>
  <si>
    <t>M50</t>
  </si>
  <si>
    <t>M55</t>
  </si>
  <si>
    <t>M60</t>
  </si>
  <si>
    <t>M65</t>
  </si>
  <si>
    <t>M70</t>
  </si>
  <si>
    <t>M75</t>
  </si>
  <si>
    <t>M80</t>
  </si>
  <si>
    <t>M85</t>
  </si>
  <si>
    <t>M90</t>
  </si>
  <si>
    <t>M95</t>
  </si>
  <si>
    <t>M100</t>
  </si>
  <si>
    <t>LH</t>
  </si>
  <si>
    <t>SC</t>
  </si>
  <si>
    <t>HT</t>
  </si>
  <si>
    <t>Formula</t>
  </si>
  <si>
    <t>T3</t>
  </si>
  <si>
    <t>M1</t>
  </si>
  <si>
    <t>TJ</t>
  </si>
  <si>
    <t>M30</t>
  </si>
  <si>
    <t>M2</t>
  </si>
  <si>
    <t>First</t>
  </si>
  <si>
    <t>Last</t>
  </si>
  <si>
    <t>Ref</t>
  </si>
  <si>
    <t>M105</t>
  </si>
  <si>
    <t>M110</t>
  </si>
  <si>
    <t>F30</t>
  </si>
  <si>
    <t>F35</t>
  </si>
  <si>
    <t>F40</t>
  </si>
  <si>
    <t>F45</t>
  </si>
  <si>
    <t>F50</t>
  </si>
  <si>
    <t>F55</t>
  </si>
  <si>
    <t>F60</t>
  </si>
  <si>
    <t>F65</t>
  </si>
  <si>
    <t>F70</t>
  </si>
  <si>
    <t>F75</t>
  </si>
  <si>
    <t>F80</t>
  </si>
  <si>
    <t>F85</t>
  </si>
  <si>
    <t>F90</t>
  </si>
  <si>
    <t>F95</t>
  </si>
  <si>
    <t>F100</t>
  </si>
  <si>
    <t>F105</t>
  </si>
  <si>
    <t>F110</t>
  </si>
  <si>
    <t>Sex
(M or F)</t>
  </si>
  <si>
    <t>F</t>
  </si>
  <si>
    <t>M</t>
  </si>
  <si>
    <t>SWT</t>
  </si>
  <si>
    <t>UW1</t>
  </si>
  <si>
    <t>UW2</t>
  </si>
  <si>
    <t>UW3</t>
  </si>
  <si>
    <t>FSWT</t>
  </si>
  <si>
    <t>MSWT</t>
  </si>
  <si>
    <t>FUW1</t>
  </si>
  <si>
    <t>MUW1</t>
  </si>
  <si>
    <t>FUW2</t>
  </si>
  <si>
    <t>MUW2</t>
  </si>
  <si>
    <t>FUW3</t>
  </si>
  <si>
    <t>MUW3</t>
  </si>
  <si>
    <t>Throws Pentathlon</t>
  </si>
  <si>
    <t>Zagreb Open Masters Athletics Championship, 18 May 2024</t>
  </si>
  <si>
    <t>LANA</t>
  </si>
  <si>
    <t>MILIVOJEVIC</t>
  </si>
  <si>
    <t>SANDRA</t>
  </si>
  <si>
    <t>SARIC</t>
  </si>
  <si>
    <t>ANKICA</t>
  </si>
  <si>
    <t>ANTOLIC</t>
  </si>
  <si>
    <t>MELITA BOGATEC</t>
  </si>
  <si>
    <t>VEDRAN</t>
  </si>
  <si>
    <t>ANDELKO</t>
  </si>
  <si>
    <t>TRBUSIC</t>
  </si>
  <si>
    <t>BERISLAV</t>
  </si>
  <si>
    <t>DEVCIC</t>
  </si>
  <si>
    <t xml:space="preserve">NENAD </t>
  </si>
  <si>
    <t>SARTA</t>
  </si>
  <si>
    <t>ALES</t>
  </si>
  <si>
    <t>VELIKONJA</t>
  </si>
  <si>
    <t>MIKI</t>
  </si>
  <si>
    <t>PRSTEC</t>
  </si>
  <si>
    <t>DUSAN</t>
  </si>
  <si>
    <t>KOREN</t>
  </si>
  <si>
    <t>BORIS</t>
  </si>
  <si>
    <t>ZOHAR</t>
  </si>
  <si>
    <t>MIHALY</t>
  </si>
  <si>
    <t>MIROSLAV</t>
  </si>
  <si>
    <t>x</t>
  </si>
  <si>
    <t>FOLDI  - DNF</t>
  </si>
  <si>
    <t>KOPCIC  -  DNS</t>
  </si>
  <si>
    <t>MEN  (MUŠKARCI)</t>
  </si>
  <si>
    <t>WOMEN  (ŽENE)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</si>
</sst>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.0000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0"/>
      <name val="Verdana"/>
      <family val="2"/>
    </font>
    <font>
      <sz val="10"/>
      <color theme="1"/>
      <name val="Arial"/>
      <family val="2"/>
    </font>
    <font>
      <b/>
      <sz val="26"/>
      <color rgb="FFBB133E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147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/>
  </cellStyleXfs>
  <cellXfs count="29">
    <xf numFmtId="0" fontId="0" fillId="0" borderId="0" xfId="0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/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0" fontId="2" fillId="0" borderId="0" xfId="1"/>
    <xf numFmtId="164" fontId="2" fillId="0" borderId="0" xfId="1" applyNumberFormat="1"/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2" applyFont="1"/>
    <xf numFmtId="164" fontId="7" fillId="0" borderId="0" xfId="2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6" fillId="0" borderId="0" xfId="3"/>
    <xf numFmtId="0" fontId="2" fillId="0" borderId="0" xfId="3" applyFont="1"/>
    <xf numFmtId="0" fontId="0" fillId="0" borderId="0" xfId="3" applyFont="1"/>
    <xf numFmtId="164" fontId="6" fillId="0" borderId="0" xfId="3" applyNumberFormat="1"/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>
      <alignment horizontal="center" vertical="center"/>
    </xf>
    <xf numFmtId="2" fontId="9" fillId="0" borderId="1" xfId="0" quotePrefix="1" applyNumberFormat="1" applyFont="1" applyBorder="1" applyAlignment="1" applyProtection="1">
      <alignment horizontal="right"/>
      <protection locked="0"/>
    </xf>
    <xf numFmtId="1" fontId="10" fillId="3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 applyProtection="1">
      <alignment horizontal="right"/>
      <protection locked="0"/>
    </xf>
    <xf numFmtId="0" fontId="8" fillId="0" borderId="0" xfId="0" applyFont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250660</xdr:colOff>
      <xdr:row>0</xdr:row>
      <xdr:rowOff>40104</xdr:rowOff>
    </xdr:from>
    <xdr:to>
      <xdr:col>0</xdr:col>
      <xdr:colOff>1134580</xdr:colOff>
      <xdr:row>0</xdr:row>
      <xdr:rowOff>725904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2E7CDF8-A169-4C81-9A5C-645BF8EBE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0660" y="40104"/>
          <a:ext cx="88392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Y38"/>
  <sheetViews>
    <sheetView tabSelected="1" zoomScale="130" zoomScaleNormal="130" workbookViewId="0">
      <pane ySplit="2" topLeftCell="A3" activePane="bottomLeft" state="frozen"/>
      <selection activeCell="A3" sqref="A3"/>
      <selection pane="bottomLeft" activeCell="N26" sqref="N26"/>
    </sheetView>
  </sheetViews>
  <sheetFormatPr defaultColWidth="0" defaultRowHeight="12.75" customHeight="1" zeroHeight="1"/>
  <cols>
    <col min="1" max="2" width="20.7109375" style="4" customWidth="1"/>
    <col min="3" max="3" width="10.28515625" style="4" customWidth="1"/>
    <col min="4" max="4" width="7.7109375" style="4" customWidth="1"/>
    <col min="5" max="5" width="9.7109375" style="7" customWidth="1"/>
    <col min="6" max="6" width="8.42578125" style="6" customWidth="1"/>
    <col min="7" max="7" width="8.42578125" style="3" customWidth="1"/>
    <col min="8" max="8" width="8.42578125" style="6" customWidth="1"/>
    <col min="9" max="9" width="8.42578125" style="3" customWidth="1"/>
    <col min="10" max="10" width="8.42578125" style="6" customWidth="1"/>
    <col min="11" max="11" width="8.42578125" style="3" customWidth="1"/>
    <col min="12" max="12" width="8.42578125" style="6" customWidth="1"/>
    <col min="13" max="13" width="8.42578125" style="3" customWidth="1"/>
    <col min="14" max="14" width="8.42578125" style="14" customWidth="1"/>
    <col min="15" max="15" width="8.42578125" style="3" customWidth="1"/>
    <col min="16" max="21" width="8.85546875" style="3" hidden="1" customWidth="1"/>
    <col min="22" max="25" width="0" style="3" hidden="1" customWidth="1"/>
    <col min="26" max="16384" width="8.85546875" style="3" hidden="1"/>
  </cols>
  <sheetData>
    <row r="1" spans="1:25" ht="60" customHeight="1">
      <c r="A1" s="28" t="s">
        <v>90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5" s="5" customFormat="1" ht="35.1" customHeight="1">
      <c r="A2" s="9" t="s">
        <v>53</v>
      </c>
      <c r="B2" s="9" t="s">
        <v>54</v>
      </c>
      <c r="C2" s="9" t="s">
        <v>75</v>
      </c>
      <c r="D2" s="9" t="s">
        <v>0</v>
      </c>
      <c r="E2" s="9" t="s">
        <v>4</v>
      </c>
      <c r="F2" s="9" t="s">
        <v>46</v>
      </c>
      <c r="G2" s="9"/>
      <c r="H2" s="9" t="s">
        <v>2</v>
      </c>
      <c r="I2" s="9"/>
      <c r="J2" s="9" t="s">
        <v>14</v>
      </c>
      <c r="K2" s="9"/>
      <c r="L2" s="9" t="s">
        <v>5</v>
      </c>
      <c r="M2" s="9"/>
      <c r="N2" s="9" t="s">
        <v>15</v>
      </c>
      <c r="O2" s="9"/>
    </row>
    <row r="3" spans="1:25" ht="15">
      <c r="A3" s="22"/>
      <c r="B3" s="22"/>
      <c r="C3" s="23"/>
      <c r="D3" s="23"/>
      <c r="E3" s="24">
        <f>IF(OR(H3="DNS",J3="DNS",L3="DNS",N3="DNS"),"DNF",SUM(G3,I3,K3,M3,O3))</f>
        <v>0</v>
      </c>
      <c r="F3" s="25"/>
      <c r="G3" s="26">
        <f>IF(AND(F3&lt;&gt;0,F3&lt;&gt;"",$D3&lt;&gt;""),IFERROR(INT(INDEX('Scoring Coefficients'!$D$2:$D$41,MATCH($C3&amp;F$2,'Scoring Coefficients'!$A$2:$A$41,0))*((ROUNDDOWN((F3*INDEX('Age Factors'!$C$2:$AJ$28,MATCH(F$2,'Age Factors'!$B$2:$B$28,0),MATCH($C3&amp;IF($D3&lt;30,30,FLOOR($D3/5,1)*5),'Age Factors'!$C$1:$AJ$1,0))),2)-INDEX('Scoring Coefficients'!$E$2:$E$41,MATCH($C3&amp;F$2,'Scoring Coefficients'!$A$2:$A$41,0)))^INDEX('Scoring Coefficients'!$F$2:$F$41,MATCH($C3&amp;F$2,'Scoring Coefficients'!$A$2:$A$41,0)))),0),0)</f>
        <v>0</v>
      </c>
      <c r="H3" s="27"/>
      <c r="I3" s="26">
        <f>IF(AND(H3&lt;&gt;0,H3&lt;&gt;"",$D3&lt;&gt;""),IFERROR(INT(INDEX('Scoring Coefficients'!$D$2:$D$41,MATCH($C3&amp;H$2,'Scoring Coefficients'!$A$2:$A$41,0))*((ROUNDDOWN((H3*INDEX('Age Factors'!$C$2:$AJ$28,MATCH(H$2,'Age Factors'!$B$2:$B$28,0),MATCH($C3&amp;IF($D3&lt;30,30,FLOOR($D3/5,1)*5),'Age Factors'!$C$1:$AJ$1,0))),2)-INDEX('Scoring Coefficients'!$E$2:$E$41,MATCH($C3&amp;H$2,'Scoring Coefficients'!$A$2:$A$41,0)))^INDEX('Scoring Coefficients'!$F$2:$F$41,MATCH($C3&amp;H$2,'Scoring Coefficients'!$A$2:$A$41,0)))),0),0)</f>
        <v>0</v>
      </c>
      <c r="J3" s="27"/>
      <c r="K3" s="26">
        <f>IF(AND(J3&lt;&gt;0,J3&lt;&gt;"",$D3&lt;&gt;""),IFERROR(INT(INDEX('Scoring Coefficients'!$D$2:$D$41,MATCH($C3&amp;J$2,'Scoring Coefficients'!$A$2:$A$41,0))*((ROUNDDOWN((J3*INDEX('Age Factors'!$C$2:$AJ$28,MATCH(J$2,'Age Factors'!$B$2:$B$28,0),MATCH($C3&amp;IF($D3&lt;30,30,FLOOR($D3/5,1)*5),'Age Factors'!$C$1:$AJ$1,0))),2)-INDEX('Scoring Coefficients'!$E$2:$E$41,MATCH($C3&amp;J$2,'Scoring Coefficients'!$A$2:$A$41,0)))^INDEX('Scoring Coefficients'!$F$2:$F$41,MATCH($C3&amp;J$2,'Scoring Coefficients'!$A$2:$A$41,0)))),0),0)</f>
        <v>0</v>
      </c>
      <c r="L3" s="27"/>
      <c r="M3" s="26">
        <f>IF(AND(L3&lt;&gt;0,L3&lt;&gt;"",$D3&lt;&gt;""),IFERROR(INT(INDEX('Scoring Coefficients'!$D$2:$D$41,MATCH($C3&amp;L$2,'Scoring Coefficients'!$A$2:$A$41,0))*((ROUNDDOWN((L3*INDEX('Age Factors'!$C$2:$AJ$28,MATCH(L$2,'Age Factors'!$B$2:$B$28,0),MATCH($C3&amp;IF($D3&lt;30,30,FLOOR($D3/5,1)*5),'Age Factors'!$C$1:$AJ$1,0))),2)-INDEX('Scoring Coefficients'!$E$2:$E$41,MATCH($C3&amp;L$2,'Scoring Coefficients'!$A$2:$A$41,0)))^INDEX('Scoring Coefficients'!$F$2:$F$41,MATCH($C3&amp;L$2,'Scoring Coefficients'!$A$2:$A$41,0)))),0),0)</f>
        <v>0</v>
      </c>
      <c r="N3" s="27"/>
      <c r="O3" s="26">
        <f>IF(AND(N3&lt;&gt;0,N3&lt;&gt;"",$D3&lt;&gt;""),IFERROR(INT(INDEX('Scoring Coefficients'!$D$2:$D$41,MATCH($C3&amp;N$2,'Scoring Coefficients'!$A$2:$A$41,0))*((ROUNDDOWN((N3*INDEX('Age Factors'!$C$2:$AJ$28,MATCH(N$2,'Age Factors'!$B$2:$B$28,0),MATCH($C3&amp;IF($D3&lt;30,30,FLOOR($D3/5,1)*5),'Age Factors'!$C$1:$AJ$1,0))),2)-INDEX('Scoring Coefficients'!$E$2:$E$41,MATCH($C3&amp;N$2,'Scoring Coefficients'!$A$2:$A$41,0)))^INDEX('Scoring Coefficients'!$F$2:$F$41,MATCH($C3&amp;N$2,'Scoring Coefficients'!$A$2:$A$41,0)))),0),0)</f>
        <v>0</v>
      </c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15">
      <c r="A4" s="22" t="s">
        <v>91</v>
      </c>
      <c r="B4" s="22"/>
      <c r="C4" s="23"/>
      <c r="D4" s="23"/>
      <c r="E4" s="24">
        <f t="shared" ref="E4:E38" si="0">IF(OR(H4="DNS",J4="DNS",L4="DNS",N4="DNS"),"DNF",SUM(G4,I4,K4,M4,O4))</f>
        <v>0</v>
      </c>
      <c r="F4" s="25"/>
      <c r="G4" s="26">
        <f>IF(AND(F4&lt;&gt;0,F4&lt;&gt;"",$D4&lt;&gt;""),IFERROR(INT(INDEX('Scoring Coefficients'!$D$2:$D$41,MATCH($C4&amp;F$2,'Scoring Coefficients'!$A$2:$A$41,0))*((ROUNDDOWN((F4*INDEX('Age Factors'!$C$2:$AJ$28,MATCH(F$2,'Age Factors'!$B$2:$B$28,0),MATCH($C4&amp;IF($D4&lt;30,30,FLOOR($D4/5,1)*5),'Age Factors'!$C$1:$AJ$1,0))),2)-INDEX('Scoring Coefficients'!$E$2:$E$41,MATCH($C4&amp;F$2,'Scoring Coefficients'!$A$2:$A$41,0)))^INDEX('Scoring Coefficients'!$F$2:$F$41,MATCH($C4&amp;F$2,'Scoring Coefficients'!$A$2:$A$41,0)))),0),0)</f>
        <v>0</v>
      </c>
      <c r="H4" s="27"/>
      <c r="I4" s="26">
        <f>IF(AND(H4&lt;&gt;0,H4&lt;&gt;"",$D4&lt;&gt;""),IFERROR(INT(INDEX('Scoring Coefficients'!$D$2:$D$41,MATCH($C4&amp;H$2,'Scoring Coefficients'!$A$2:$A$41,0))*((ROUNDDOWN((H4*INDEX('Age Factors'!$C$2:$AJ$28,MATCH(H$2,'Age Factors'!$B$2:$B$28,0),MATCH($C4&amp;IF($D4&lt;30,30,FLOOR($D4/5,1)*5),'Age Factors'!$C$1:$AJ$1,0))),2)-INDEX('Scoring Coefficients'!$E$2:$E$41,MATCH($C4&amp;H$2,'Scoring Coefficients'!$A$2:$A$41,0)))^INDEX('Scoring Coefficients'!$F$2:$F$41,MATCH($C4&amp;H$2,'Scoring Coefficients'!$A$2:$A$41,0)))),0),0)</f>
        <v>0</v>
      </c>
      <c r="J4" s="27"/>
      <c r="K4" s="26">
        <f>IF(AND(J4&lt;&gt;0,J4&lt;&gt;"",$D4&lt;&gt;""),IFERROR(INT(INDEX('Scoring Coefficients'!$D$2:$D$41,MATCH($C4&amp;J$2,'Scoring Coefficients'!$A$2:$A$41,0))*((ROUNDDOWN((J4*INDEX('Age Factors'!$C$2:$AJ$28,MATCH(J$2,'Age Factors'!$B$2:$B$28,0),MATCH($C4&amp;IF($D4&lt;30,30,FLOOR($D4/5,1)*5),'Age Factors'!$C$1:$AJ$1,0))),2)-INDEX('Scoring Coefficients'!$E$2:$E$41,MATCH($C4&amp;J$2,'Scoring Coefficients'!$A$2:$A$41,0)))^INDEX('Scoring Coefficients'!$F$2:$F$41,MATCH($C4&amp;J$2,'Scoring Coefficients'!$A$2:$A$41,0)))),0),0)</f>
        <v>0</v>
      </c>
      <c r="L4" s="27"/>
      <c r="M4" s="26">
        <f>IF(AND(L4&lt;&gt;0,L4&lt;&gt;"",$D4&lt;&gt;""),IFERROR(INT(INDEX('Scoring Coefficients'!$D$2:$D$41,MATCH($C4&amp;L$2,'Scoring Coefficients'!$A$2:$A$41,0))*((ROUNDDOWN((L4*INDEX('Age Factors'!$C$2:$AJ$28,MATCH(L$2,'Age Factors'!$B$2:$B$28,0),MATCH($C4&amp;IF($D4&lt;30,30,FLOOR($D4/5,1)*5),'Age Factors'!$C$1:$AJ$1,0))),2)-INDEX('Scoring Coefficients'!$E$2:$E$41,MATCH($C4&amp;L$2,'Scoring Coefficients'!$A$2:$A$41,0)))^INDEX('Scoring Coefficients'!$F$2:$F$41,MATCH($C4&amp;L$2,'Scoring Coefficients'!$A$2:$A$41,0)))),0),0)</f>
        <v>0</v>
      </c>
      <c r="N4" s="27"/>
      <c r="O4" s="26">
        <f>IF(AND(N4&lt;&gt;0,N4&lt;&gt;"",$D4&lt;&gt;""),IFERROR(INT(INDEX('Scoring Coefficients'!$D$2:$D$41,MATCH($C4&amp;N$2,'Scoring Coefficients'!$A$2:$A$41,0))*((ROUNDDOWN((N4*INDEX('Age Factors'!$C$2:$AJ$28,MATCH(N$2,'Age Factors'!$B$2:$B$28,0),MATCH($C4&amp;IF($D4&lt;30,30,FLOOR($D4/5,1)*5),'Age Factors'!$C$1:$AJ$1,0))),2)-INDEX('Scoring Coefficients'!$E$2:$E$41,MATCH($C4&amp;N$2,'Scoring Coefficients'!$A$2:$A$41,0)))^INDEX('Scoring Coefficients'!$F$2:$F$41,MATCH($C4&amp;N$2,'Scoring Coefficients'!$A$2:$A$41,0)))),0),0)</f>
        <v>0</v>
      </c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ht="15">
      <c r="A5" s="22"/>
      <c r="B5" s="22"/>
      <c r="C5" s="23"/>
      <c r="D5" s="23"/>
      <c r="E5" s="24">
        <f t="shared" si="0"/>
        <v>0</v>
      </c>
      <c r="F5" s="25"/>
      <c r="G5" s="26">
        <f>IF(AND(F5&lt;&gt;0,F5&lt;&gt;"",$D5&lt;&gt;""),IFERROR(INT(INDEX('Scoring Coefficients'!$D$2:$D$41,MATCH($C5&amp;F$2,'Scoring Coefficients'!$A$2:$A$41,0))*((ROUNDDOWN((F5*INDEX('Age Factors'!$C$2:$AJ$28,MATCH(F$2,'Age Factors'!$B$2:$B$28,0),MATCH($C5&amp;IF($D5&lt;30,30,FLOOR($D5/5,1)*5),'Age Factors'!$C$1:$AJ$1,0))),2)-INDEX('Scoring Coefficients'!$E$2:$E$41,MATCH($C5&amp;F$2,'Scoring Coefficients'!$A$2:$A$41,0)))^INDEX('Scoring Coefficients'!$F$2:$F$41,MATCH($C5&amp;F$2,'Scoring Coefficients'!$A$2:$A$41,0)))),0),0)</f>
        <v>0</v>
      </c>
      <c r="H5" s="27"/>
      <c r="I5" s="26">
        <f>IF(AND(H5&lt;&gt;0,H5&lt;&gt;"",$D5&lt;&gt;""),IFERROR(INT(INDEX('Scoring Coefficients'!$D$2:$D$41,MATCH($C5&amp;H$2,'Scoring Coefficients'!$A$2:$A$41,0))*((ROUNDDOWN((H5*INDEX('Age Factors'!$C$2:$AJ$28,MATCH(H$2,'Age Factors'!$B$2:$B$28,0),MATCH($C5&amp;IF($D5&lt;30,30,FLOOR($D5/5,1)*5),'Age Factors'!$C$1:$AJ$1,0))),2)-INDEX('Scoring Coefficients'!$E$2:$E$41,MATCH($C5&amp;H$2,'Scoring Coefficients'!$A$2:$A$41,0)))^INDEX('Scoring Coefficients'!$F$2:$F$41,MATCH($C5&amp;H$2,'Scoring Coefficients'!$A$2:$A$41,0)))),0),0)</f>
        <v>0</v>
      </c>
      <c r="J5" s="27"/>
      <c r="K5" s="26">
        <f>IF(AND(J5&lt;&gt;0,J5&lt;&gt;"",$D5&lt;&gt;""),IFERROR(INT(INDEX('Scoring Coefficients'!$D$2:$D$41,MATCH($C5&amp;J$2,'Scoring Coefficients'!$A$2:$A$41,0))*((ROUNDDOWN((J5*INDEX('Age Factors'!$C$2:$AJ$28,MATCH(J$2,'Age Factors'!$B$2:$B$28,0),MATCH($C5&amp;IF($D5&lt;30,30,FLOOR($D5/5,1)*5),'Age Factors'!$C$1:$AJ$1,0))),2)-INDEX('Scoring Coefficients'!$E$2:$E$41,MATCH($C5&amp;J$2,'Scoring Coefficients'!$A$2:$A$41,0)))^INDEX('Scoring Coefficients'!$F$2:$F$41,MATCH($C5&amp;J$2,'Scoring Coefficients'!$A$2:$A$41,0)))),0),0)</f>
        <v>0</v>
      </c>
      <c r="L5" s="27"/>
      <c r="M5" s="26">
        <f>IF(AND(L5&lt;&gt;0,L5&lt;&gt;"",$D5&lt;&gt;""),IFERROR(INT(INDEX('Scoring Coefficients'!$D$2:$D$41,MATCH($C5&amp;L$2,'Scoring Coefficients'!$A$2:$A$41,0))*((ROUNDDOWN((L5*INDEX('Age Factors'!$C$2:$AJ$28,MATCH(L$2,'Age Factors'!$B$2:$B$28,0),MATCH($C5&amp;IF($D5&lt;30,30,FLOOR($D5/5,1)*5),'Age Factors'!$C$1:$AJ$1,0))),2)-INDEX('Scoring Coefficients'!$E$2:$E$41,MATCH($C5&amp;L$2,'Scoring Coefficients'!$A$2:$A$41,0)))^INDEX('Scoring Coefficients'!$F$2:$F$41,MATCH($C5&amp;L$2,'Scoring Coefficients'!$A$2:$A$41,0)))),0),0)</f>
        <v>0</v>
      </c>
      <c r="N5" s="27"/>
      <c r="O5" s="26">
        <f>IF(AND(N5&lt;&gt;0,N5&lt;&gt;"",$D5&lt;&gt;""),IFERROR(INT(INDEX('Scoring Coefficients'!$D$2:$D$41,MATCH($C5&amp;N$2,'Scoring Coefficients'!$A$2:$A$41,0))*((ROUNDDOWN((N5*INDEX('Age Factors'!$C$2:$AJ$28,MATCH(N$2,'Age Factors'!$B$2:$B$28,0),MATCH($C5&amp;IF($D5&lt;30,30,FLOOR($D5/5,1)*5),'Age Factors'!$C$1:$AJ$1,0))),2)-INDEX('Scoring Coefficients'!$E$2:$E$41,MATCH($C5&amp;N$2,'Scoring Coefficients'!$A$2:$A$41,0)))^INDEX('Scoring Coefficients'!$F$2:$F$41,MATCH($C5&amp;N$2,'Scoring Coefficients'!$A$2:$A$41,0)))),0),0)</f>
        <v>0</v>
      </c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ht="15">
      <c r="A6" s="22"/>
      <c r="B6" s="22" t="s">
        <v>119</v>
      </c>
      <c r="C6" s="23"/>
      <c r="D6" s="23"/>
      <c r="E6" s="24">
        <f t="shared" si="0"/>
        <v>0</v>
      </c>
      <c r="F6" s="25"/>
      <c r="G6" s="26">
        <f>IF(AND(F6&lt;&gt;0,F6&lt;&gt;"",$D6&lt;&gt;""),IFERROR(INT(INDEX('Scoring Coefficients'!$D$2:$D$41,MATCH($C6&amp;F$2,'Scoring Coefficients'!$A$2:$A$41,0))*((ROUNDDOWN((F6*INDEX('Age Factors'!$C$2:$AJ$28,MATCH(F$2,'Age Factors'!$B$2:$B$28,0),MATCH($C6&amp;IF($D6&lt;30,30,FLOOR($D6/5,1)*5),'Age Factors'!$C$1:$AJ$1,0))),2)-INDEX('Scoring Coefficients'!$E$2:$E$41,MATCH($C6&amp;F$2,'Scoring Coefficients'!$A$2:$A$41,0)))^INDEX('Scoring Coefficients'!$F$2:$F$41,MATCH($C6&amp;F$2,'Scoring Coefficients'!$A$2:$A$41,0)))),0),0)</f>
        <v>0</v>
      </c>
      <c r="H6" s="27"/>
      <c r="I6" s="26">
        <f>IF(AND(H6&lt;&gt;0,H6&lt;&gt;"",$D6&lt;&gt;""),IFERROR(INT(INDEX('Scoring Coefficients'!$D$2:$D$41,MATCH($C6&amp;H$2,'Scoring Coefficients'!$A$2:$A$41,0))*((ROUNDDOWN((H6*INDEX('Age Factors'!$C$2:$AJ$28,MATCH(H$2,'Age Factors'!$B$2:$B$28,0),MATCH($C6&amp;IF($D6&lt;30,30,FLOOR($D6/5,1)*5),'Age Factors'!$C$1:$AJ$1,0))),2)-INDEX('Scoring Coefficients'!$E$2:$E$41,MATCH($C6&amp;H$2,'Scoring Coefficients'!$A$2:$A$41,0)))^INDEX('Scoring Coefficients'!$F$2:$F$41,MATCH($C6&amp;H$2,'Scoring Coefficients'!$A$2:$A$41,0)))),0),0)</f>
        <v>0</v>
      </c>
      <c r="J6" s="27"/>
      <c r="K6" s="26">
        <f>IF(AND(J6&lt;&gt;0,J6&lt;&gt;"",$D6&lt;&gt;""),IFERROR(INT(INDEX('Scoring Coefficients'!$D$2:$D$41,MATCH($C6&amp;J$2,'Scoring Coefficients'!$A$2:$A$41,0))*((ROUNDDOWN((J6*INDEX('Age Factors'!$C$2:$AJ$28,MATCH(J$2,'Age Factors'!$B$2:$B$28,0),MATCH($C6&amp;IF($D6&lt;30,30,FLOOR($D6/5,1)*5),'Age Factors'!$C$1:$AJ$1,0))),2)-INDEX('Scoring Coefficients'!$E$2:$E$41,MATCH($C6&amp;J$2,'Scoring Coefficients'!$A$2:$A$41,0)))^INDEX('Scoring Coefficients'!$F$2:$F$41,MATCH($C6&amp;J$2,'Scoring Coefficients'!$A$2:$A$41,0)))),0),0)</f>
        <v>0</v>
      </c>
      <c r="L6" s="27"/>
      <c r="M6" s="26">
        <f>IF(AND(L6&lt;&gt;0,L6&lt;&gt;"",$D6&lt;&gt;""),IFERROR(INT(INDEX('Scoring Coefficients'!$D$2:$D$41,MATCH($C6&amp;L$2,'Scoring Coefficients'!$A$2:$A$41,0))*((ROUNDDOWN((L6*INDEX('Age Factors'!$C$2:$AJ$28,MATCH(L$2,'Age Factors'!$B$2:$B$28,0),MATCH($C6&amp;IF($D6&lt;30,30,FLOOR($D6/5,1)*5),'Age Factors'!$C$1:$AJ$1,0))),2)-INDEX('Scoring Coefficients'!$E$2:$E$41,MATCH($C6&amp;L$2,'Scoring Coefficients'!$A$2:$A$41,0)))^INDEX('Scoring Coefficients'!$F$2:$F$41,MATCH($C6&amp;L$2,'Scoring Coefficients'!$A$2:$A$41,0)))),0),0)</f>
        <v>0</v>
      </c>
      <c r="N6" s="27"/>
      <c r="O6" s="26">
        <f>IF(AND(N6&lt;&gt;0,N6&lt;&gt;"",$D6&lt;&gt;""),IFERROR(INT(INDEX('Scoring Coefficients'!$D$2:$D$41,MATCH($C6&amp;N$2,'Scoring Coefficients'!$A$2:$A$41,0))*((ROUNDDOWN((N6*INDEX('Age Factors'!$C$2:$AJ$28,MATCH(N$2,'Age Factors'!$B$2:$B$28,0),MATCH($C6&amp;IF($D6&lt;30,30,FLOOR($D6/5,1)*5),'Age Factors'!$C$1:$AJ$1,0))),2)-INDEX('Scoring Coefficients'!$E$2:$E$41,MATCH($C6&amp;N$2,'Scoring Coefficients'!$A$2:$A$41,0)))^INDEX('Scoring Coefficients'!$F$2:$F$41,MATCH($C6&amp;N$2,'Scoring Coefficients'!$A$2:$A$41,0)))),0),0)</f>
        <v>0</v>
      </c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 ht="15">
      <c r="A7" s="22" t="s">
        <v>99</v>
      </c>
      <c r="B7" s="22" t="s">
        <v>118</v>
      </c>
      <c r="C7" s="23" t="s">
        <v>77</v>
      </c>
      <c r="D7" s="23">
        <v>45</v>
      </c>
      <c r="E7" s="24">
        <f t="shared" si="0"/>
        <v>0</v>
      </c>
      <c r="F7" s="25" t="s">
        <v>116</v>
      </c>
      <c r="G7" s="26">
        <f>IF(AND(F7&lt;&gt;0,F7&lt;&gt;"",$D7&lt;&gt;""),IFERROR(INT(INDEX('Scoring Coefficients'!$D$2:$D$41,MATCH($C7&amp;F$2,'Scoring Coefficients'!$A$2:$A$41,0))*((ROUNDDOWN((F7*INDEX('Age Factors'!$C$2:$AJ$28,MATCH(F$2,'Age Factors'!$B$2:$B$28,0),MATCH($C7&amp;IF($D7&lt;30,30,FLOOR($D7/5,1)*5),'Age Factors'!$C$1:$AJ$1,0))),2)-INDEX('Scoring Coefficients'!$E$2:$E$41,MATCH($C7&amp;F$2,'Scoring Coefficients'!$A$2:$A$41,0)))^INDEX('Scoring Coefficients'!$F$2:$F$41,MATCH($C7&amp;F$2,'Scoring Coefficients'!$A$2:$A$41,0)))),0),0)</f>
        <v>0</v>
      </c>
      <c r="H7" s="27" t="s">
        <v>116</v>
      </c>
      <c r="I7" s="26">
        <f>IF(AND(H7&lt;&gt;0,H7&lt;&gt;"",$D7&lt;&gt;""),IFERROR(INT(INDEX('Scoring Coefficients'!$D$2:$D$41,MATCH($C7&amp;H$2,'Scoring Coefficients'!$A$2:$A$41,0))*((ROUNDDOWN((H7*INDEX('Age Factors'!$C$2:$AJ$28,MATCH(H$2,'Age Factors'!$B$2:$B$28,0),MATCH($C7&amp;IF($D7&lt;30,30,FLOOR($D7/5,1)*5),'Age Factors'!$C$1:$AJ$1,0))),2)-INDEX('Scoring Coefficients'!$E$2:$E$41,MATCH($C7&amp;H$2,'Scoring Coefficients'!$A$2:$A$41,0)))^INDEX('Scoring Coefficients'!$F$2:$F$41,MATCH($C7&amp;H$2,'Scoring Coefficients'!$A$2:$A$41,0)))),0),0)</f>
        <v>0</v>
      </c>
      <c r="J7" s="27" t="s">
        <v>116</v>
      </c>
      <c r="K7" s="26">
        <f>IF(AND(J7&lt;&gt;0,J7&lt;&gt;"",$D7&lt;&gt;""),IFERROR(INT(INDEX('Scoring Coefficients'!$D$2:$D$41,MATCH($C7&amp;J$2,'Scoring Coefficients'!$A$2:$A$41,0))*((ROUNDDOWN((J7*INDEX('Age Factors'!$C$2:$AJ$28,MATCH(J$2,'Age Factors'!$B$2:$B$28,0),MATCH($C7&amp;IF($D7&lt;30,30,FLOOR($D7/5,1)*5),'Age Factors'!$C$1:$AJ$1,0))),2)-INDEX('Scoring Coefficients'!$E$2:$E$41,MATCH($C7&amp;J$2,'Scoring Coefficients'!$A$2:$A$41,0)))^INDEX('Scoring Coefficients'!$F$2:$F$41,MATCH($C7&amp;J$2,'Scoring Coefficients'!$A$2:$A$41,0)))),0),0)</f>
        <v>0</v>
      </c>
      <c r="L7" s="27" t="s">
        <v>116</v>
      </c>
      <c r="M7" s="26">
        <f>IF(AND(L7&lt;&gt;0,L7&lt;&gt;"",$D7&lt;&gt;""),IFERROR(INT(INDEX('Scoring Coefficients'!$D$2:$D$41,MATCH($C7&amp;L$2,'Scoring Coefficients'!$A$2:$A$41,0))*((ROUNDDOWN((L7*INDEX('Age Factors'!$C$2:$AJ$28,MATCH(L$2,'Age Factors'!$B$2:$B$28,0),MATCH($C7&amp;IF($D7&lt;30,30,FLOOR($D7/5,1)*5),'Age Factors'!$C$1:$AJ$1,0))),2)-INDEX('Scoring Coefficients'!$E$2:$E$41,MATCH($C7&amp;L$2,'Scoring Coefficients'!$A$2:$A$41,0)))^INDEX('Scoring Coefficients'!$F$2:$F$41,MATCH($C7&amp;L$2,'Scoring Coefficients'!$A$2:$A$41,0)))),0),0)</f>
        <v>0</v>
      </c>
      <c r="N7" s="27" t="s">
        <v>116</v>
      </c>
      <c r="O7" s="26">
        <f>IF(AND(N7&lt;&gt;0,N7&lt;&gt;"",$D7&lt;&gt;""),IFERROR(INT(INDEX('Scoring Coefficients'!$D$2:$D$41,MATCH($C7&amp;N$2,'Scoring Coefficients'!$A$2:$A$41,0))*((ROUNDDOWN((N7*INDEX('Age Factors'!$C$2:$AJ$28,MATCH(N$2,'Age Factors'!$B$2:$B$28,0),MATCH($C7&amp;IF($D7&lt;30,30,FLOOR($D7/5,1)*5),'Age Factors'!$C$1:$AJ$1,0))),2)-INDEX('Scoring Coefficients'!$E$2:$E$41,MATCH($C7&amp;N$2,'Scoring Coefficients'!$A$2:$A$41,0)))^INDEX('Scoring Coefficients'!$F$2:$F$41,MATCH($C7&amp;N$2,'Scoring Coefficients'!$A$2:$A$41,0)))),0),0)</f>
        <v>0</v>
      </c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5" ht="15">
      <c r="A8" s="22" t="s">
        <v>100</v>
      </c>
      <c r="B8" s="22" t="s">
        <v>101</v>
      </c>
      <c r="C8" s="23" t="s">
        <v>77</v>
      </c>
      <c r="D8" s="23">
        <v>50</v>
      </c>
      <c r="E8" s="24">
        <f t="shared" si="0"/>
        <v>2303</v>
      </c>
      <c r="F8" s="25">
        <v>28.92</v>
      </c>
      <c r="G8" s="26">
        <f>IF(AND(F8&lt;&gt;0,F8&lt;&gt;"",$D8&lt;&gt;""),IFERROR(INT(INDEX('Scoring Coefficients'!$D$2:$D$41,MATCH($C8&amp;F$2,'Scoring Coefficients'!$A$2:$A$41,0))*((ROUNDDOWN((F8*INDEX('Age Factors'!$C$2:$AJ$28,MATCH(F$2,'Age Factors'!$B$2:$B$28,0),MATCH($C8&amp;IF($D8&lt;30,30,FLOOR($D8/5,1)*5),'Age Factors'!$C$1:$AJ$1,0))),2)-INDEX('Scoring Coefficients'!$E$2:$E$41,MATCH($C8&amp;F$2,'Scoring Coefficients'!$A$2:$A$41,0)))^INDEX('Scoring Coefficients'!$F$2:$F$41,MATCH($C8&amp;F$2,'Scoring Coefficients'!$A$2:$A$41,0)))),0),0)</f>
        <v>401</v>
      </c>
      <c r="H8" s="27">
        <v>11.56</v>
      </c>
      <c r="I8" s="26">
        <f>IF(AND(H8&lt;&gt;0,H8&lt;&gt;"",$D8&lt;&gt;""),IFERROR(INT(INDEX('Scoring Coefficients'!$D$2:$D$41,MATCH($C8&amp;H$2,'Scoring Coefficients'!$A$2:$A$41,0))*((ROUNDDOWN((H8*INDEX('Age Factors'!$C$2:$AJ$28,MATCH(H$2,'Age Factors'!$B$2:$B$28,0),MATCH($C8&amp;IF($D8&lt;30,30,FLOOR($D8/5,1)*5),'Age Factors'!$C$1:$AJ$1,0))),2)-INDEX('Scoring Coefficients'!$E$2:$E$41,MATCH($C8&amp;H$2,'Scoring Coefficients'!$A$2:$A$41,0)))^INDEX('Scoring Coefficients'!$F$2:$F$41,MATCH($C8&amp;H$2,'Scoring Coefficients'!$A$2:$A$41,0)))),0),0)</f>
        <v>689</v>
      </c>
      <c r="J8" s="27">
        <v>32.18</v>
      </c>
      <c r="K8" s="26">
        <f>IF(AND(J8&lt;&gt;0,J8&lt;&gt;"",$D8&lt;&gt;""),IFERROR(INT(INDEX('Scoring Coefficients'!$D$2:$D$41,MATCH($C8&amp;J$2,'Scoring Coefficients'!$A$2:$A$41,0))*((ROUNDDOWN((J8*INDEX('Age Factors'!$C$2:$AJ$28,MATCH(J$2,'Age Factors'!$B$2:$B$28,0),MATCH($C8&amp;IF($D8&lt;30,30,FLOOR($D8/5,1)*5),'Age Factors'!$C$1:$AJ$1,0))),2)-INDEX('Scoring Coefficients'!$E$2:$E$41,MATCH($C8&amp;J$2,'Scoring Coefficients'!$A$2:$A$41,0)))^INDEX('Scoring Coefficients'!$F$2:$F$41,MATCH($C8&amp;J$2,'Scoring Coefficients'!$A$2:$A$41,0)))),0),0)</f>
        <v>512</v>
      </c>
      <c r="L8" s="27">
        <v>21.08</v>
      </c>
      <c r="M8" s="26">
        <f>IF(AND(L8&lt;&gt;0,L8&lt;&gt;"",$D8&lt;&gt;""),IFERROR(INT(INDEX('Scoring Coefficients'!$D$2:$D$41,MATCH($C8&amp;L$2,'Scoring Coefficients'!$A$2:$A$41,0))*((ROUNDDOWN((L8*INDEX('Age Factors'!$C$2:$AJ$28,MATCH(L$2,'Age Factors'!$B$2:$B$28,0),MATCH($C8&amp;IF($D8&lt;30,30,FLOOR($D8/5,1)*5),'Age Factors'!$C$1:$AJ$1,0))),2)-INDEX('Scoring Coefficients'!$E$2:$E$41,MATCH($C8&amp;L$2,'Scoring Coefficients'!$A$2:$A$41,0)))^INDEX('Scoring Coefficients'!$F$2:$F$41,MATCH($C8&amp;L$2,'Scoring Coefficients'!$A$2:$A$41,0)))),0),0)</f>
        <v>242</v>
      </c>
      <c r="N8" s="27">
        <v>10.16</v>
      </c>
      <c r="O8" s="26">
        <f>IF(AND(N8&lt;&gt;0,N8&lt;&gt;"",$D8&lt;&gt;""),IFERROR(INT(INDEX('Scoring Coefficients'!$D$2:$D$41,MATCH($C8&amp;N$2,'Scoring Coefficients'!$A$2:$A$41,0))*((ROUNDDOWN((N8*INDEX('Age Factors'!$C$2:$AJ$28,MATCH(N$2,'Age Factors'!$B$2:$B$28,0),MATCH($C8&amp;IF($D8&lt;30,30,FLOOR($D8/5,1)*5),'Age Factors'!$C$1:$AJ$1,0))),2)-INDEX('Scoring Coefficients'!$E$2:$E$41,MATCH($C8&amp;N$2,'Scoring Coefficients'!$A$2:$A$41,0)))^INDEX('Scoring Coefficients'!$F$2:$F$41,MATCH($C8&amp;N$2,'Scoring Coefficients'!$A$2:$A$41,0)))),0),0)</f>
        <v>459</v>
      </c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15">
      <c r="A9" s="22" t="s">
        <v>102</v>
      </c>
      <c r="B9" s="22" t="s">
        <v>103</v>
      </c>
      <c r="C9" s="23" t="s">
        <v>77</v>
      </c>
      <c r="D9" s="23">
        <v>55</v>
      </c>
      <c r="E9" s="24">
        <f t="shared" si="0"/>
        <v>1478</v>
      </c>
      <c r="F9" s="25">
        <v>20.399999999999999</v>
      </c>
      <c r="G9" s="26">
        <f>IF(AND(F9&lt;&gt;0,F9&lt;&gt;"",$D9&lt;&gt;""),IFERROR(INT(INDEX('Scoring Coefficients'!$D$2:$D$41,MATCH($C9&amp;F$2,'Scoring Coefficients'!$A$2:$A$41,0))*((ROUNDDOWN((F9*INDEX('Age Factors'!$C$2:$AJ$28,MATCH(F$2,'Age Factors'!$B$2:$B$28,0),MATCH($C9&amp;IF($D9&lt;30,30,FLOOR($D9/5,1)*5),'Age Factors'!$C$1:$AJ$1,0))),2)-INDEX('Scoring Coefficients'!$E$2:$E$41,MATCH($C9&amp;F$2,'Scoring Coefficients'!$A$2:$A$41,0)))^INDEX('Scoring Coefficients'!$F$2:$F$41,MATCH($C9&amp;F$2,'Scoring Coefficients'!$A$2:$A$41,0)))),0),0)</f>
        <v>280</v>
      </c>
      <c r="H9" s="27">
        <v>6.69</v>
      </c>
      <c r="I9" s="26">
        <f>IF(AND(H9&lt;&gt;0,H9&lt;&gt;"",$D9&lt;&gt;""),IFERROR(INT(INDEX('Scoring Coefficients'!$D$2:$D$41,MATCH($C9&amp;H$2,'Scoring Coefficients'!$A$2:$A$41,0))*((ROUNDDOWN((H9*INDEX('Age Factors'!$C$2:$AJ$28,MATCH(H$2,'Age Factors'!$B$2:$B$28,0),MATCH($C9&amp;IF($D9&lt;30,30,FLOOR($D9/5,1)*5),'Age Factors'!$C$1:$AJ$1,0))),2)-INDEX('Scoring Coefficients'!$E$2:$E$41,MATCH($C9&amp;H$2,'Scoring Coefficients'!$A$2:$A$41,0)))^INDEX('Scoring Coefficients'!$F$2:$F$41,MATCH($C9&amp;H$2,'Scoring Coefficients'!$A$2:$A$41,0)))),0),0)</f>
        <v>384</v>
      </c>
      <c r="J9" s="27">
        <v>19.38</v>
      </c>
      <c r="K9" s="26">
        <f>IF(AND(J9&lt;&gt;0,J9&lt;&gt;"",$D9&lt;&gt;""),IFERROR(INT(INDEX('Scoring Coefficients'!$D$2:$D$41,MATCH($C9&amp;J$2,'Scoring Coefficients'!$A$2:$A$41,0))*((ROUNDDOWN((J9*INDEX('Age Factors'!$C$2:$AJ$28,MATCH(J$2,'Age Factors'!$B$2:$B$28,0),MATCH($C9&amp;IF($D9&lt;30,30,FLOOR($D9/5,1)*5),'Age Factors'!$C$1:$AJ$1,0))),2)-INDEX('Scoring Coefficients'!$E$2:$E$41,MATCH($C9&amp;J$2,'Scoring Coefficients'!$A$2:$A$41,0)))^INDEX('Scoring Coefficients'!$F$2:$F$41,MATCH($C9&amp;J$2,'Scoring Coefficients'!$A$2:$A$41,0)))),0),0)</f>
        <v>292</v>
      </c>
      <c r="L9" s="27">
        <v>16.440000000000001</v>
      </c>
      <c r="M9" s="26">
        <f>IF(AND(L9&lt;&gt;0,L9&lt;&gt;"",$D9&lt;&gt;""),IFERROR(INT(INDEX('Scoring Coefficients'!$D$2:$D$41,MATCH($C9&amp;L$2,'Scoring Coefficients'!$A$2:$A$41,0))*((ROUNDDOWN((L9*INDEX('Age Factors'!$C$2:$AJ$28,MATCH(L$2,'Age Factors'!$B$2:$B$28,0),MATCH($C9&amp;IF($D9&lt;30,30,FLOOR($D9/5,1)*5),'Age Factors'!$C$1:$AJ$1,0))),2)-INDEX('Scoring Coefficients'!$E$2:$E$41,MATCH($C9&amp;L$2,'Scoring Coefficients'!$A$2:$A$41,0)))^INDEX('Scoring Coefficients'!$F$2:$F$41,MATCH($C9&amp;L$2,'Scoring Coefficients'!$A$2:$A$41,0)))),0),0)</f>
        <v>189</v>
      </c>
      <c r="N9" s="27">
        <v>7.35</v>
      </c>
      <c r="O9" s="26">
        <f>IF(AND(N9&lt;&gt;0,N9&lt;&gt;"",$D9&lt;&gt;""),IFERROR(INT(INDEX('Scoring Coefficients'!$D$2:$D$41,MATCH($C9&amp;N$2,'Scoring Coefficients'!$A$2:$A$41,0))*((ROUNDDOWN((N9*INDEX('Age Factors'!$C$2:$AJ$28,MATCH(N$2,'Age Factors'!$B$2:$B$28,0),MATCH($C9&amp;IF($D9&lt;30,30,FLOOR($D9/5,1)*5),'Age Factors'!$C$1:$AJ$1,0))),2)-INDEX('Scoring Coefficients'!$E$2:$E$41,MATCH($C9&amp;N$2,'Scoring Coefficients'!$A$2:$A$41,0)))^INDEX('Scoring Coefficients'!$F$2:$F$41,MATCH($C9&amp;N$2,'Scoring Coefficients'!$A$2:$A$41,0)))),0),0)</f>
        <v>333</v>
      </c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5" ht="15">
      <c r="A10" s="22" t="s">
        <v>104</v>
      </c>
      <c r="B10" s="22" t="s">
        <v>105</v>
      </c>
      <c r="C10" s="23" t="s">
        <v>77</v>
      </c>
      <c r="D10" s="23">
        <v>55</v>
      </c>
      <c r="E10" s="24">
        <f t="shared" si="0"/>
        <v>1363</v>
      </c>
      <c r="F10" s="25">
        <v>17.27</v>
      </c>
      <c r="G10" s="26">
        <f>IF(AND(F10&lt;&gt;0,F10&lt;&gt;"",$D10&lt;&gt;""),IFERROR(INT(INDEX('Scoring Coefficients'!$D$2:$D$41,MATCH($C10&amp;F$2,'Scoring Coefficients'!$A$2:$A$41,0))*((ROUNDDOWN((F10*INDEX('Age Factors'!$C$2:$AJ$28,MATCH(F$2,'Age Factors'!$B$2:$B$28,0),MATCH($C10&amp;IF($D10&lt;30,30,FLOOR($D10/5,1)*5),'Age Factors'!$C$1:$AJ$1,0))),2)-INDEX('Scoring Coefficients'!$E$2:$E$41,MATCH($C10&amp;F$2,'Scoring Coefficients'!$A$2:$A$41,0)))^INDEX('Scoring Coefficients'!$F$2:$F$41,MATCH($C10&amp;F$2,'Scoring Coefficients'!$A$2:$A$41,0)))),0),0)</f>
        <v>222</v>
      </c>
      <c r="H10" s="27">
        <v>6.4</v>
      </c>
      <c r="I10" s="26">
        <f>IF(AND(H10&lt;&gt;0,H10&lt;&gt;"",$D10&lt;&gt;""),IFERROR(INT(INDEX('Scoring Coefficients'!$D$2:$D$41,MATCH($C10&amp;H$2,'Scoring Coefficients'!$A$2:$A$41,0))*((ROUNDDOWN((H10*INDEX('Age Factors'!$C$2:$AJ$28,MATCH(H$2,'Age Factors'!$B$2:$B$28,0),MATCH($C10&amp;IF($D10&lt;30,30,FLOOR($D10/5,1)*5),'Age Factors'!$C$1:$AJ$1,0))),2)-INDEX('Scoring Coefficients'!$E$2:$E$41,MATCH($C10&amp;H$2,'Scoring Coefficients'!$A$2:$A$41,0)))^INDEX('Scoring Coefficients'!$F$2:$F$41,MATCH($C10&amp;H$2,'Scoring Coefficients'!$A$2:$A$41,0)))),0),0)</f>
        <v>363</v>
      </c>
      <c r="J10" s="27">
        <v>17.350000000000001</v>
      </c>
      <c r="K10" s="26">
        <f>IF(AND(J10&lt;&gt;0,J10&lt;&gt;"",$D10&lt;&gt;""),IFERROR(INT(INDEX('Scoring Coefficients'!$D$2:$D$41,MATCH($C10&amp;J$2,'Scoring Coefficients'!$A$2:$A$41,0))*((ROUNDDOWN((J10*INDEX('Age Factors'!$C$2:$AJ$28,MATCH(J$2,'Age Factors'!$B$2:$B$28,0),MATCH($C10&amp;IF($D10&lt;30,30,FLOOR($D10/5,1)*5),'Age Factors'!$C$1:$AJ$1,0))),2)-INDEX('Scoring Coefficients'!$E$2:$E$41,MATCH($C10&amp;J$2,'Scoring Coefficients'!$A$2:$A$41,0)))^INDEX('Scoring Coefficients'!$F$2:$F$41,MATCH($C10&amp;J$2,'Scoring Coefficients'!$A$2:$A$41,0)))),0),0)</f>
        <v>251</v>
      </c>
      <c r="L10" s="27">
        <v>15.14</v>
      </c>
      <c r="M10" s="26">
        <f>IF(AND(L10&lt;&gt;0,L10&lt;&gt;"",$D10&lt;&gt;""),IFERROR(INT(INDEX('Scoring Coefficients'!$D$2:$D$41,MATCH($C10&amp;L$2,'Scoring Coefficients'!$A$2:$A$41,0))*((ROUNDDOWN((L10*INDEX('Age Factors'!$C$2:$AJ$28,MATCH(L$2,'Age Factors'!$B$2:$B$28,0),MATCH($C10&amp;IF($D10&lt;30,30,FLOOR($D10/5,1)*5),'Age Factors'!$C$1:$AJ$1,0))),2)-INDEX('Scoring Coefficients'!$E$2:$E$41,MATCH($C10&amp;L$2,'Scoring Coefficients'!$A$2:$A$41,0)))^INDEX('Scoring Coefficients'!$F$2:$F$41,MATCH($C10&amp;L$2,'Scoring Coefficients'!$A$2:$A$41,0)))),0),0)</f>
        <v>166</v>
      </c>
      <c r="N10" s="27">
        <v>7.82</v>
      </c>
      <c r="O10" s="26">
        <f>IF(AND(N10&lt;&gt;0,N10&lt;&gt;"",$D10&lt;&gt;""),IFERROR(INT(INDEX('Scoring Coefficients'!$D$2:$D$41,MATCH($C10&amp;N$2,'Scoring Coefficients'!$A$2:$A$41,0))*((ROUNDDOWN((N10*INDEX('Age Factors'!$C$2:$AJ$28,MATCH(N$2,'Age Factors'!$B$2:$B$28,0),MATCH($C10&amp;IF($D10&lt;30,30,FLOOR($D10/5,1)*5),'Age Factors'!$C$1:$AJ$1,0))),2)-INDEX('Scoring Coefficients'!$E$2:$E$41,MATCH($C10&amp;N$2,'Scoring Coefficients'!$A$2:$A$41,0)))^INDEX('Scoring Coefficients'!$F$2:$F$41,MATCH($C10&amp;N$2,'Scoring Coefficients'!$A$2:$A$41,0)))),0),0)</f>
        <v>361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5" ht="15">
      <c r="A11" s="22" t="s">
        <v>106</v>
      </c>
      <c r="B11" s="22" t="s">
        <v>107</v>
      </c>
      <c r="C11" s="23" t="s">
        <v>77</v>
      </c>
      <c r="D11" s="23">
        <v>55</v>
      </c>
      <c r="E11" s="24">
        <f t="shared" si="0"/>
        <v>1891</v>
      </c>
      <c r="F11" s="25">
        <v>26.22</v>
      </c>
      <c r="G11" s="26">
        <f>IF(AND(F11&lt;&gt;0,F11&lt;&gt;"",$D11&lt;&gt;""),IFERROR(INT(INDEX('Scoring Coefficients'!$D$2:$D$41,MATCH($C11&amp;F$2,'Scoring Coefficients'!$A$2:$A$41,0))*((ROUNDDOWN((F11*INDEX('Age Factors'!$C$2:$AJ$28,MATCH(F$2,'Age Factors'!$B$2:$B$28,0),MATCH($C11&amp;IF($D11&lt;30,30,FLOOR($D11/5,1)*5),'Age Factors'!$C$1:$AJ$1,0))),2)-INDEX('Scoring Coefficients'!$E$2:$E$41,MATCH($C11&amp;F$2,'Scoring Coefficients'!$A$2:$A$41,0)))^INDEX('Scoring Coefficients'!$F$2:$F$41,MATCH($C11&amp;F$2,'Scoring Coefficients'!$A$2:$A$41,0)))),0),0)</f>
        <v>390</v>
      </c>
      <c r="H11" s="27">
        <v>7.65</v>
      </c>
      <c r="I11" s="26">
        <f>IF(AND(H11&lt;&gt;0,H11&lt;&gt;"",$D11&lt;&gt;""),IFERROR(INT(INDEX('Scoring Coefficients'!$D$2:$D$41,MATCH($C11&amp;H$2,'Scoring Coefficients'!$A$2:$A$41,0))*((ROUNDDOWN((H11*INDEX('Age Factors'!$C$2:$AJ$28,MATCH(H$2,'Age Factors'!$B$2:$B$28,0),MATCH($C11&amp;IF($D11&lt;30,30,FLOOR($D11/5,1)*5),'Age Factors'!$C$1:$AJ$1,0))),2)-INDEX('Scoring Coefficients'!$E$2:$E$41,MATCH($C11&amp;H$2,'Scoring Coefficients'!$A$2:$A$41,0)))^INDEX('Scoring Coefficients'!$F$2:$F$41,MATCH($C11&amp;H$2,'Scoring Coefficients'!$A$2:$A$41,0)))),0),0)</f>
        <v>456</v>
      </c>
      <c r="J11" s="27">
        <v>21.45</v>
      </c>
      <c r="K11" s="26">
        <f>IF(AND(J11&lt;&gt;0,J11&lt;&gt;"",$D11&lt;&gt;""),IFERROR(INT(INDEX('Scoring Coefficients'!$D$2:$D$41,MATCH($C11&amp;J$2,'Scoring Coefficients'!$A$2:$A$41,0))*((ROUNDDOWN((J11*INDEX('Age Factors'!$C$2:$AJ$28,MATCH(J$2,'Age Factors'!$B$2:$B$28,0),MATCH($C11&amp;IF($D11&lt;30,30,FLOOR($D11/5,1)*5),'Age Factors'!$C$1:$AJ$1,0))),2)-INDEX('Scoring Coefficients'!$E$2:$E$41,MATCH($C11&amp;J$2,'Scoring Coefficients'!$A$2:$A$41,0)))^INDEX('Scoring Coefficients'!$F$2:$F$41,MATCH($C11&amp;J$2,'Scoring Coefficients'!$A$2:$A$41,0)))),0),0)</f>
        <v>335</v>
      </c>
      <c r="L11" s="27">
        <v>18.41</v>
      </c>
      <c r="M11" s="26">
        <f>IF(AND(L11&lt;&gt;0,L11&lt;&gt;"",$D11&lt;&gt;""),IFERROR(INT(INDEX('Scoring Coefficients'!$D$2:$D$41,MATCH($C11&amp;L$2,'Scoring Coefficients'!$A$2:$A$41,0))*((ROUNDDOWN((L11*INDEX('Age Factors'!$C$2:$AJ$28,MATCH(L$2,'Age Factors'!$B$2:$B$28,0),MATCH($C11&amp;IF($D11&lt;30,30,FLOOR($D11/5,1)*5),'Age Factors'!$C$1:$AJ$1,0))),2)-INDEX('Scoring Coefficients'!$E$2:$E$41,MATCH($C11&amp;L$2,'Scoring Coefficients'!$A$2:$A$41,0)))^INDEX('Scoring Coefficients'!$F$2:$F$41,MATCH($C11&amp;L$2,'Scoring Coefficients'!$A$2:$A$41,0)))),0),0)</f>
        <v>226</v>
      </c>
      <c r="N11" s="27">
        <v>9.89</v>
      </c>
      <c r="O11" s="26">
        <f>IF(AND(N11&lt;&gt;0,N11&lt;&gt;"",$D11&lt;&gt;""),IFERROR(INT(INDEX('Scoring Coefficients'!$D$2:$D$41,MATCH($C11&amp;N$2,'Scoring Coefficients'!$A$2:$A$41,0))*((ROUNDDOWN((N11*INDEX('Age Factors'!$C$2:$AJ$28,MATCH(N$2,'Age Factors'!$B$2:$B$28,0),MATCH($C11&amp;IF($D11&lt;30,30,FLOOR($D11/5,1)*5),'Age Factors'!$C$1:$AJ$1,0))),2)-INDEX('Scoring Coefficients'!$E$2:$E$41,MATCH($C11&amp;N$2,'Scoring Coefficients'!$A$2:$A$41,0)))^INDEX('Scoring Coefficients'!$F$2:$F$41,MATCH($C11&amp;N$2,'Scoring Coefficients'!$A$2:$A$41,0)))),0),0)</f>
        <v>484</v>
      </c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5" ht="15">
      <c r="A12" s="22" t="s">
        <v>108</v>
      </c>
      <c r="B12" s="22" t="s">
        <v>109</v>
      </c>
      <c r="C12" s="23" t="s">
        <v>77</v>
      </c>
      <c r="D12" s="23">
        <v>65</v>
      </c>
      <c r="E12" s="24">
        <f t="shared" si="0"/>
        <v>3311</v>
      </c>
      <c r="F12" s="25">
        <v>33.6</v>
      </c>
      <c r="G12" s="26">
        <f>IF(AND(F12&lt;&gt;0,F12&lt;&gt;"",$D12&lt;&gt;""),IFERROR(INT(INDEX('Scoring Coefficients'!$D$2:$D$41,MATCH($C12&amp;F$2,'Scoring Coefficients'!$A$2:$A$41,0))*((ROUNDDOWN((F12*INDEX('Age Factors'!$C$2:$AJ$28,MATCH(F$2,'Age Factors'!$B$2:$B$28,0),MATCH($C12&amp;IF($D12&lt;30,30,FLOOR($D12/5,1)*5),'Age Factors'!$C$1:$AJ$1,0))),2)-INDEX('Scoring Coefficients'!$E$2:$E$41,MATCH($C12&amp;F$2,'Scoring Coefficients'!$A$2:$A$41,0)))^INDEX('Scoring Coefficients'!$F$2:$F$41,MATCH($C12&amp;F$2,'Scoring Coefficients'!$A$2:$A$41,0)))),0),0)</f>
        <v>592</v>
      </c>
      <c r="H12" s="27">
        <v>12.2</v>
      </c>
      <c r="I12" s="26">
        <f>IF(AND(H12&lt;&gt;0,H12&lt;&gt;"",$D12&lt;&gt;""),IFERROR(INT(INDEX('Scoring Coefficients'!$D$2:$D$41,MATCH($C12&amp;H$2,'Scoring Coefficients'!$A$2:$A$41,0))*((ROUNDDOWN((H12*INDEX('Age Factors'!$C$2:$AJ$28,MATCH(H$2,'Age Factors'!$B$2:$B$28,0),MATCH($C12&amp;IF($D12&lt;30,30,FLOOR($D12/5,1)*5),'Age Factors'!$C$1:$AJ$1,0))),2)-INDEX('Scoring Coefficients'!$E$2:$E$41,MATCH($C12&amp;H$2,'Scoring Coefficients'!$A$2:$A$41,0)))^INDEX('Scoring Coefficients'!$F$2:$F$41,MATCH($C12&amp;H$2,'Scoring Coefficients'!$A$2:$A$41,0)))),0),0)</f>
        <v>866</v>
      </c>
      <c r="J12" s="27">
        <v>37.03</v>
      </c>
      <c r="K12" s="26">
        <f>IF(AND(J12&lt;&gt;0,J12&lt;&gt;"",$D12&lt;&gt;""),IFERROR(INT(INDEX('Scoring Coefficients'!$D$2:$D$41,MATCH($C12&amp;J$2,'Scoring Coefficients'!$A$2:$A$41,0))*((ROUNDDOWN((J12*INDEX('Age Factors'!$C$2:$AJ$28,MATCH(J$2,'Age Factors'!$B$2:$B$28,0),MATCH($C12&amp;IF($D12&lt;30,30,FLOOR($D12/5,1)*5),'Age Factors'!$C$1:$AJ$1,0))),2)-INDEX('Scoring Coefficients'!$E$2:$E$41,MATCH($C12&amp;J$2,'Scoring Coefficients'!$A$2:$A$41,0)))^INDEX('Scoring Coefficients'!$F$2:$F$41,MATCH($C12&amp;J$2,'Scoring Coefficients'!$A$2:$A$41,0)))),0),0)</f>
        <v>649</v>
      </c>
      <c r="L12" s="27">
        <v>28.77</v>
      </c>
      <c r="M12" s="26">
        <f>IF(AND(L12&lt;&gt;0,L12&lt;&gt;"",$D12&lt;&gt;""),IFERROR(INT(INDEX('Scoring Coefficients'!$D$2:$D$41,MATCH($C12&amp;L$2,'Scoring Coefficients'!$A$2:$A$41,0))*((ROUNDDOWN((L12*INDEX('Age Factors'!$C$2:$AJ$28,MATCH(L$2,'Age Factors'!$B$2:$B$28,0),MATCH($C12&amp;IF($D12&lt;30,30,FLOOR($D12/5,1)*5),'Age Factors'!$C$1:$AJ$1,0))),2)-INDEX('Scoring Coefficients'!$E$2:$E$41,MATCH($C12&amp;L$2,'Scoring Coefficients'!$A$2:$A$41,0)))^INDEX('Scoring Coefficients'!$F$2:$F$41,MATCH($C12&amp;L$2,'Scoring Coefficients'!$A$2:$A$41,0)))),0),0)</f>
        <v>496</v>
      </c>
      <c r="N12" s="27">
        <v>13.39</v>
      </c>
      <c r="O12" s="26">
        <f>IF(AND(N12&lt;&gt;0,N12&lt;&gt;"",$D12&lt;&gt;""),IFERROR(INT(INDEX('Scoring Coefficients'!$D$2:$D$41,MATCH($C12&amp;N$2,'Scoring Coefficients'!$A$2:$A$41,0))*((ROUNDDOWN((N12*INDEX('Age Factors'!$C$2:$AJ$28,MATCH(N$2,'Age Factors'!$B$2:$B$28,0),MATCH($C12&amp;IF($D12&lt;30,30,FLOOR($D12/5,1)*5),'Age Factors'!$C$1:$AJ$1,0))),2)-INDEX('Scoring Coefficients'!$E$2:$E$41,MATCH($C12&amp;N$2,'Scoring Coefficients'!$A$2:$A$41,0)))^INDEX('Scoring Coefficients'!$F$2:$F$41,MATCH($C12&amp;N$2,'Scoring Coefficients'!$A$2:$A$41,0)))),0),0)</f>
        <v>708</v>
      </c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5" ht="15">
      <c r="A13" s="22" t="s">
        <v>110</v>
      </c>
      <c r="B13" s="22" t="s">
        <v>111</v>
      </c>
      <c r="C13" s="23" t="s">
        <v>77</v>
      </c>
      <c r="D13" s="23">
        <v>65</v>
      </c>
      <c r="E13" s="24">
        <f t="shared" si="0"/>
        <v>2201</v>
      </c>
      <c r="F13" s="25">
        <v>26.22</v>
      </c>
      <c r="G13" s="26">
        <f>IF(AND(F13&lt;&gt;0,F13&lt;&gt;"",$D13&lt;&gt;""),IFERROR(INT(INDEX('Scoring Coefficients'!$D$2:$D$41,MATCH($C13&amp;F$2,'Scoring Coefficients'!$A$2:$A$41,0))*((ROUNDDOWN((F13*INDEX('Age Factors'!$C$2:$AJ$28,MATCH(F$2,'Age Factors'!$B$2:$B$28,0),MATCH($C13&amp;IF($D13&lt;30,30,FLOOR($D13/5,1)*5),'Age Factors'!$C$1:$AJ$1,0))),2)-INDEX('Scoring Coefficients'!$E$2:$E$41,MATCH($C13&amp;F$2,'Scoring Coefficients'!$A$2:$A$41,0)))^INDEX('Scoring Coefficients'!$F$2:$F$41,MATCH($C13&amp;F$2,'Scoring Coefficients'!$A$2:$A$41,0)))),0),0)</f>
        <v>436</v>
      </c>
      <c r="H13" s="27">
        <v>8.36</v>
      </c>
      <c r="I13" s="26">
        <f>IF(AND(H13&lt;&gt;0,H13&lt;&gt;"",$D13&lt;&gt;""),IFERROR(INT(INDEX('Scoring Coefficients'!$D$2:$D$41,MATCH($C13&amp;H$2,'Scoring Coefficients'!$A$2:$A$41,0))*((ROUNDDOWN((H13*INDEX('Age Factors'!$C$2:$AJ$28,MATCH(H$2,'Age Factors'!$B$2:$B$28,0),MATCH($C13&amp;IF($D13&lt;30,30,FLOOR($D13/5,1)*5),'Age Factors'!$C$1:$AJ$1,0))),2)-INDEX('Scoring Coefficients'!$E$2:$E$41,MATCH($C13&amp;H$2,'Scoring Coefficients'!$A$2:$A$41,0)))^INDEX('Scoring Coefficients'!$F$2:$F$41,MATCH($C13&amp;H$2,'Scoring Coefficients'!$A$2:$A$41,0)))),0),0)</f>
        <v>554</v>
      </c>
      <c r="J13" s="27">
        <v>22.63</v>
      </c>
      <c r="K13" s="26">
        <f>IF(AND(J13&lt;&gt;0,J13&lt;&gt;"",$D13&lt;&gt;""),IFERROR(INT(INDEX('Scoring Coefficients'!$D$2:$D$41,MATCH($C13&amp;J$2,'Scoring Coefficients'!$A$2:$A$41,0))*((ROUNDDOWN((J13*INDEX('Age Factors'!$C$2:$AJ$28,MATCH(J$2,'Age Factors'!$B$2:$B$28,0),MATCH($C13&amp;IF($D13&lt;30,30,FLOOR($D13/5,1)*5),'Age Factors'!$C$1:$AJ$1,0))),2)-INDEX('Scoring Coefficients'!$E$2:$E$41,MATCH($C13&amp;J$2,'Scoring Coefficients'!$A$2:$A$41,0)))^INDEX('Scoring Coefficients'!$F$2:$F$41,MATCH($C13&amp;J$2,'Scoring Coefficients'!$A$2:$A$41,0)))),0),0)</f>
        <v>347</v>
      </c>
      <c r="L13" s="27">
        <v>26.24</v>
      </c>
      <c r="M13" s="26">
        <f>IF(AND(L13&lt;&gt;0,L13&lt;&gt;"",$D13&lt;&gt;""),IFERROR(INT(INDEX('Scoring Coefficients'!$D$2:$D$41,MATCH($C13&amp;L$2,'Scoring Coefficients'!$A$2:$A$41,0))*((ROUNDDOWN((L13*INDEX('Age Factors'!$C$2:$AJ$28,MATCH(L$2,'Age Factors'!$B$2:$B$28,0),MATCH($C13&amp;IF($D13&lt;30,30,FLOOR($D13/5,1)*5),'Age Factors'!$C$1:$AJ$1,0))),2)-INDEX('Scoring Coefficients'!$E$2:$E$41,MATCH($C13&amp;L$2,'Scoring Coefficients'!$A$2:$A$41,0)))^INDEX('Scoring Coefficients'!$F$2:$F$41,MATCH($C13&amp;L$2,'Scoring Coefficients'!$A$2:$A$41,0)))),0),0)</f>
        <v>440</v>
      </c>
      <c r="N13" s="27">
        <v>8.75</v>
      </c>
      <c r="O13" s="26">
        <f>IF(AND(N13&lt;&gt;0,N13&lt;&gt;"",$D13&lt;&gt;""),IFERROR(INT(INDEX('Scoring Coefficients'!$D$2:$D$41,MATCH($C13&amp;N$2,'Scoring Coefficients'!$A$2:$A$41,0))*((ROUNDDOWN((N13*INDEX('Age Factors'!$C$2:$AJ$28,MATCH(N$2,'Age Factors'!$B$2:$B$28,0),MATCH($C13&amp;IF($D13&lt;30,30,FLOOR($D13/5,1)*5),'Age Factors'!$C$1:$AJ$1,0))),2)-INDEX('Scoring Coefficients'!$E$2:$E$41,MATCH($C13&amp;N$2,'Scoring Coefficients'!$A$2:$A$41,0)))^INDEX('Scoring Coefficients'!$F$2:$F$41,MATCH($C13&amp;N$2,'Scoring Coefficients'!$A$2:$A$41,0)))),0),0)</f>
        <v>424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1:25" ht="15">
      <c r="A14" s="22" t="s">
        <v>112</v>
      </c>
      <c r="B14" s="22" t="s">
        <v>113</v>
      </c>
      <c r="C14" s="23" t="s">
        <v>77</v>
      </c>
      <c r="D14" s="23">
        <v>70</v>
      </c>
      <c r="E14" s="24">
        <f t="shared" si="0"/>
        <v>2360</v>
      </c>
      <c r="F14" s="25">
        <v>26.36</v>
      </c>
      <c r="G14" s="26">
        <f>IF(AND(F14&lt;&gt;0,F14&lt;&gt;"",$D14&lt;&gt;""),IFERROR(INT(INDEX('Scoring Coefficients'!$D$2:$D$41,MATCH($C14&amp;F$2,'Scoring Coefficients'!$A$2:$A$41,0))*((ROUNDDOWN((F14*INDEX('Age Factors'!$C$2:$AJ$28,MATCH(F$2,'Age Factors'!$B$2:$B$28,0),MATCH($C14&amp;IF($D14&lt;30,30,FLOOR($D14/5,1)*5),'Age Factors'!$C$1:$AJ$1,0))),2)-INDEX('Scoring Coefficients'!$E$2:$E$41,MATCH($C14&amp;F$2,'Scoring Coefficients'!$A$2:$A$41,0)))^INDEX('Scoring Coefficients'!$F$2:$F$41,MATCH($C14&amp;F$2,'Scoring Coefficients'!$A$2:$A$41,0)))),0),0)</f>
        <v>436</v>
      </c>
      <c r="H14" s="27">
        <v>9.36</v>
      </c>
      <c r="I14" s="26">
        <f>IF(AND(H14&lt;&gt;0,H14&lt;&gt;"",$D14&lt;&gt;""),IFERROR(INT(INDEX('Scoring Coefficients'!$D$2:$D$41,MATCH($C14&amp;H$2,'Scoring Coefficients'!$A$2:$A$41,0))*((ROUNDDOWN((H14*INDEX('Age Factors'!$C$2:$AJ$28,MATCH(H$2,'Age Factors'!$B$2:$B$28,0),MATCH($C14&amp;IF($D14&lt;30,30,FLOOR($D14/5,1)*5),'Age Factors'!$C$1:$AJ$1,0))),2)-INDEX('Scoring Coefficients'!$E$2:$E$41,MATCH($C14&amp;H$2,'Scoring Coefficients'!$A$2:$A$41,0)))^INDEX('Scoring Coefficients'!$F$2:$F$41,MATCH($C14&amp;H$2,'Scoring Coefficients'!$A$2:$A$41,0)))),0),0)</f>
        <v>619</v>
      </c>
      <c r="J14" s="27">
        <v>28.96</v>
      </c>
      <c r="K14" s="26">
        <f>IF(AND(J14&lt;&gt;0,J14&lt;&gt;"",$D14&lt;&gt;""),IFERROR(INT(INDEX('Scoring Coefficients'!$D$2:$D$41,MATCH($C14&amp;J$2,'Scoring Coefficients'!$A$2:$A$41,0))*((ROUNDDOWN((J14*INDEX('Age Factors'!$C$2:$AJ$28,MATCH(J$2,'Age Factors'!$B$2:$B$28,0),MATCH($C14&amp;IF($D14&lt;30,30,FLOOR($D14/5,1)*5),'Age Factors'!$C$1:$AJ$1,0))),2)-INDEX('Scoring Coefficients'!$E$2:$E$41,MATCH($C14&amp;J$2,'Scoring Coefficients'!$A$2:$A$41,0)))^INDEX('Scoring Coefficients'!$F$2:$F$41,MATCH($C14&amp;J$2,'Scoring Coefficients'!$A$2:$A$41,0)))),0),0)</f>
        <v>544</v>
      </c>
      <c r="L14" s="27">
        <v>16.52</v>
      </c>
      <c r="M14" s="26">
        <f>IF(AND(L14&lt;&gt;0,L14&lt;&gt;"",$D14&lt;&gt;""),IFERROR(INT(INDEX('Scoring Coefficients'!$D$2:$D$41,MATCH($C14&amp;L$2,'Scoring Coefficients'!$A$2:$A$41,0))*((ROUNDDOWN((L14*INDEX('Age Factors'!$C$2:$AJ$28,MATCH(L$2,'Age Factors'!$B$2:$B$28,0),MATCH($C14&amp;IF($D14&lt;30,30,FLOOR($D14/5,1)*5),'Age Factors'!$C$1:$AJ$1,0))),2)-INDEX('Scoring Coefficients'!$E$2:$E$41,MATCH($C14&amp;L$2,'Scoring Coefficients'!$A$2:$A$41,0)))^INDEX('Scoring Coefficients'!$F$2:$F$41,MATCH($C14&amp;L$2,'Scoring Coefficients'!$A$2:$A$41,0)))),0),0)</f>
        <v>239</v>
      </c>
      <c r="N14" s="27">
        <v>10.96</v>
      </c>
      <c r="O14" s="26">
        <f>IF(AND(N14&lt;&gt;0,N14&lt;&gt;"",$D14&lt;&gt;""),IFERROR(INT(INDEX('Scoring Coefficients'!$D$2:$D$41,MATCH($C14&amp;N$2,'Scoring Coefficients'!$A$2:$A$41,0))*((ROUNDDOWN((N14*INDEX('Age Factors'!$C$2:$AJ$28,MATCH(N$2,'Age Factors'!$B$2:$B$28,0),MATCH($C14&amp;IF($D14&lt;30,30,FLOOR($D14/5,1)*5),'Age Factors'!$C$1:$AJ$1,0))),2)-INDEX('Scoring Coefficients'!$E$2:$E$41,MATCH($C14&amp;N$2,'Scoring Coefficients'!$A$2:$A$41,0)))^INDEX('Scoring Coefficients'!$F$2:$F$41,MATCH($C14&amp;N$2,'Scoring Coefficients'!$A$2:$A$41,0)))),0),0)</f>
        <v>522</v>
      </c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 ht="15">
      <c r="A15" s="22" t="s">
        <v>114</v>
      </c>
      <c r="B15" s="22" t="s">
        <v>117</v>
      </c>
      <c r="C15" s="23" t="s">
        <v>77</v>
      </c>
      <c r="D15" s="23">
        <v>70</v>
      </c>
      <c r="E15" s="24">
        <f t="shared" si="0"/>
        <v>501</v>
      </c>
      <c r="F15" s="25">
        <v>29.5</v>
      </c>
      <c r="G15" s="26">
        <f>IF(AND(F15&lt;&gt;0,F15&lt;&gt;"",$D15&lt;&gt;""),IFERROR(INT(INDEX('Scoring Coefficients'!$D$2:$D$41,MATCH($C15&amp;F$2,'Scoring Coefficients'!$A$2:$A$41,0))*((ROUNDDOWN((F15*INDEX('Age Factors'!$C$2:$AJ$28,MATCH(F$2,'Age Factors'!$B$2:$B$28,0),MATCH($C15&amp;IF($D15&lt;30,30,FLOOR($D15/5,1)*5),'Age Factors'!$C$1:$AJ$1,0))),2)-INDEX('Scoring Coefficients'!$E$2:$E$41,MATCH($C15&amp;F$2,'Scoring Coefficients'!$A$2:$A$41,0)))^INDEX('Scoring Coefficients'!$F$2:$F$41,MATCH($C15&amp;F$2,'Scoring Coefficients'!$A$2:$A$41,0)))),0),0)</f>
        <v>501</v>
      </c>
      <c r="H15" s="27" t="s">
        <v>116</v>
      </c>
      <c r="I15" s="26">
        <f>IF(AND(H15&lt;&gt;0,H15&lt;&gt;"",$D15&lt;&gt;""),IFERROR(INT(INDEX('Scoring Coefficients'!$D$2:$D$41,MATCH($C15&amp;H$2,'Scoring Coefficients'!$A$2:$A$41,0))*((ROUNDDOWN((H15*INDEX('Age Factors'!$C$2:$AJ$28,MATCH(H$2,'Age Factors'!$B$2:$B$28,0),MATCH($C15&amp;IF($D15&lt;30,30,FLOOR($D15/5,1)*5),'Age Factors'!$C$1:$AJ$1,0))),2)-INDEX('Scoring Coefficients'!$E$2:$E$41,MATCH($C15&amp;H$2,'Scoring Coefficients'!$A$2:$A$41,0)))^INDEX('Scoring Coefficients'!$F$2:$F$41,MATCH($C15&amp;H$2,'Scoring Coefficients'!$A$2:$A$41,0)))),0),0)</f>
        <v>0</v>
      </c>
      <c r="J15" s="27" t="s">
        <v>116</v>
      </c>
      <c r="K15" s="26">
        <f>IF(AND(J15&lt;&gt;0,J15&lt;&gt;"",$D15&lt;&gt;""),IFERROR(INT(INDEX('Scoring Coefficients'!$D$2:$D$41,MATCH($C15&amp;J$2,'Scoring Coefficients'!$A$2:$A$41,0))*((ROUNDDOWN((J15*INDEX('Age Factors'!$C$2:$AJ$28,MATCH(J$2,'Age Factors'!$B$2:$B$28,0),MATCH($C15&amp;IF($D15&lt;30,30,FLOOR($D15/5,1)*5),'Age Factors'!$C$1:$AJ$1,0))),2)-INDEX('Scoring Coefficients'!$E$2:$E$41,MATCH($C15&amp;J$2,'Scoring Coefficients'!$A$2:$A$41,0)))^INDEX('Scoring Coefficients'!$F$2:$F$41,MATCH($C15&amp;J$2,'Scoring Coefficients'!$A$2:$A$41,0)))),0),0)</f>
        <v>0</v>
      </c>
      <c r="L15" s="27" t="s">
        <v>116</v>
      </c>
      <c r="M15" s="26">
        <f>IF(AND(L15&lt;&gt;0,L15&lt;&gt;"",$D15&lt;&gt;""),IFERROR(INT(INDEX('Scoring Coefficients'!$D$2:$D$41,MATCH($C15&amp;L$2,'Scoring Coefficients'!$A$2:$A$41,0))*((ROUNDDOWN((L15*INDEX('Age Factors'!$C$2:$AJ$28,MATCH(L$2,'Age Factors'!$B$2:$B$28,0),MATCH($C15&amp;IF($D15&lt;30,30,FLOOR($D15/5,1)*5),'Age Factors'!$C$1:$AJ$1,0))),2)-INDEX('Scoring Coefficients'!$E$2:$E$41,MATCH($C15&amp;L$2,'Scoring Coefficients'!$A$2:$A$41,0)))^INDEX('Scoring Coefficients'!$F$2:$F$41,MATCH($C15&amp;L$2,'Scoring Coefficients'!$A$2:$A$41,0)))),0),0)</f>
        <v>0</v>
      </c>
      <c r="N15" s="27" t="s">
        <v>116</v>
      </c>
      <c r="O15" s="26">
        <f>IF(AND(N15&lt;&gt;0,N15&lt;&gt;"",$D15&lt;&gt;""),IFERROR(INT(INDEX('Scoring Coefficients'!$D$2:$D$41,MATCH($C15&amp;N$2,'Scoring Coefficients'!$A$2:$A$41,0))*((ROUNDDOWN((N15*INDEX('Age Factors'!$C$2:$AJ$28,MATCH(N$2,'Age Factors'!$B$2:$B$28,0),MATCH($C15&amp;IF($D15&lt;30,30,FLOOR($D15/5,1)*5),'Age Factors'!$C$1:$AJ$1,0))),2)-INDEX('Scoring Coefficients'!$E$2:$E$41,MATCH($C15&amp;N$2,'Scoring Coefficients'!$A$2:$A$41,0)))^INDEX('Scoring Coefficients'!$F$2:$F$41,MATCH($C15&amp;N$2,'Scoring Coefficients'!$A$2:$A$41,0)))),0),0)</f>
        <v>0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ht="15">
      <c r="A16" s="22" t="s">
        <v>115</v>
      </c>
      <c r="B16" s="22" t="s">
        <v>93</v>
      </c>
      <c r="C16" s="23" t="s">
        <v>77</v>
      </c>
      <c r="D16" s="23">
        <v>85</v>
      </c>
      <c r="E16" s="24">
        <f t="shared" si="0"/>
        <v>1026</v>
      </c>
      <c r="F16" s="25">
        <v>10.8</v>
      </c>
      <c r="G16" s="26">
        <f>IF(AND(F16&lt;&gt;0,F16&lt;&gt;"",$D16&lt;&gt;""),IFERROR(INT(INDEX('Scoring Coefficients'!$D$2:$D$41,MATCH($C16&amp;F$2,'Scoring Coefficients'!$A$2:$A$41,0))*((ROUNDDOWN((F16*INDEX('Age Factors'!$C$2:$AJ$28,MATCH(F$2,'Age Factors'!$B$2:$B$28,0),MATCH($C16&amp;IF($D16&lt;30,30,FLOOR($D16/5,1)*5),'Age Factors'!$C$1:$AJ$1,0))),2)-INDEX('Scoring Coefficients'!$E$2:$E$41,MATCH($C16&amp;F$2,'Scoring Coefficients'!$A$2:$A$41,0)))^INDEX('Scoring Coefficients'!$F$2:$F$41,MATCH($C16&amp;F$2,'Scoring Coefficients'!$A$2:$A$41,0)))),0),0)</f>
        <v>187</v>
      </c>
      <c r="H16" s="27">
        <v>4.21</v>
      </c>
      <c r="I16" s="26">
        <f>IF(AND(H16&lt;&gt;0,H16&lt;&gt;"",$D16&lt;&gt;""),IFERROR(INT(INDEX('Scoring Coefficients'!$D$2:$D$41,MATCH($C16&amp;H$2,'Scoring Coefficients'!$A$2:$A$41,0))*((ROUNDDOWN((H16*INDEX('Age Factors'!$C$2:$AJ$28,MATCH(H$2,'Age Factors'!$B$2:$B$28,0),MATCH($C16&amp;IF($D16&lt;30,30,FLOOR($D16/5,1)*5),'Age Factors'!$C$1:$AJ$1,0))),2)-INDEX('Scoring Coefficients'!$E$2:$E$41,MATCH($C16&amp;H$2,'Scoring Coefficients'!$A$2:$A$41,0)))^INDEX('Scoring Coefficients'!$F$2:$F$41,MATCH($C16&amp;H$2,'Scoring Coefficients'!$A$2:$A$41,0)))),0),0)</f>
        <v>283</v>
      </c>
      <c r="J16" s="27">
        <v>9.91</v>
      </c>
      <c r="K16" s="26">
        <f>IF(AND(J16&lt;&gt;0,J16&lt;&gt;"",$D16&lt;&gt;""),IFERROR(INT(INDEX('Scoring Coefficients'!$D$2:$D$41,MATCH($C16&amp;J$2,'Scoring Coefficients'!$A$2:$A$41,0))*((ROUNDDOWN((J16*INDEX('Age Factors'!$C$2:$AJ$28,MATCH(J$2,'Age Factors'!$B$2:$B$28,0),MATCH($C16&amp;IF($D16&lt;30,30,FLOOR($D16/5,1)*5),'Age Factors'!$C$1:$AJ$1,0))),2)-INDEX('Scoring Coefficients'!$E$2:$E$41,MATCH($C16&amp;J$2,'Scoring Coefficients'!$A$2:$A$41,0)))^INDEX('Scoring Coefficients'!$F$2:$F$41,MATCH($C16&amp;J$2,'Scoring Coefficients'!$A$2:$A$41,0)))),0),0)</f>
        <v>226</v>
      </c>
      <c r="L16" s="27">
        <v>8.85</v>
      </c>
      <c r="M16" s="26">
        <f>IF(AND(L16&lt;&gt;0,L16&lt;&gt;"",$D16&lt;&gt;""),IFERROR(INT(INDEX('Scoring Coefficients'!$D$2:$D$41,MATCH($C16&amp;L$2,'Scoring Coefficients'!$A$2:$A$41,0))*((ROUNDDOWN((L16*INDEX('Age Factors'!$C$2:$AJ$28,MATCH(L$2,'Age Factors'!$B$2:$B$28,0),MATCH($C16&amp;IF($D16&lt;30,30,FLOOR($D16/5,1)*5),'Age Factors'!$C$1:$AJ$1,0))),2)-INDEX('Scoring Coefficients'!$E$2:$E$41,MATCH($C16&amp;L$2,'Scoring Coefficients'!$A$2:$A$41,0)))^INDEX('Scoring Coefficients'!$F$2:$F$41,MATCH($C16&amp;L$2,'Scoring Coefficients'!$A$2:$A$41,0)))),0),0)</f>
        <v>153</v>
      </c>
      <c r="N16" s="27">
        <v>4.1500000000000004</v>
      </c>
      <c r="O16" s="26">
        <f>IF(AND(N16&lt;&gt;0,N16&lt;&gt;"",$D16&lt;&gt;""),IFERROR(INT(INDEX('Scoring Coefficients'!$D$2:$D$41,MATCH($C16&amp;N$2,'Scoring Coefficients'!$A$2:$A$41,0))*((ROUNDDOWN((N16*INDEX('Age Factors'!$C$2:$AJ$28,MATCH(N$2,'Age Factors'!$B$2:$B$28,0),MATCH($C16&amp;IF($D16&lt;30,30,FLOOR($D16/5,1)*5),'Age Factors'!$C$1:$AJ$1,0))),2)-INDEX('Scoring Coefficients'!$E$2:$E$41,MATCH($C16&amp;N$2,'Scoring Coefficients'!$A$2:$A$41,0)))^INDEX('Scoring Coefficients'!$F$2:$F$41,MATCH($C16&amp;N$2,'Scoring Coefficients'!$A$2:$A$41,0)))),0),0)</f>
        <v>177</v>
      </c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15">
      <c r="A17" s="22"/>
      <c r="B17" s="22"/>
      <c r="C17" s="23"/>
      <c r="D17" s="23"/>
      <c r="E17" s="24">
        <f t="shared" si="0"/>
        <v>0</v>
      </c>
      <c r="F17" s="25"/>
      <c r="G17" s="26">
        <f>IF(AND(F17&lt;&gt;0,F17&lt;&gt;"",$D17&lt;&gt;""),IFERROR(INT(INDEX('Scoring Coefficients'!$D$2:$D$41,MATCH($C17&amp;F$2,'Scoring Coefficients'!$A$2:$A$41,0))*((ROUNDDOWN((F17*INDEX('Age Factors'!$C$2:$AJ$28,MATCH(F$2,'Age Factors'!$B$2:$B$28,0),MATCH($C17&amp;IF($D17&lt;30,30,FLOOR($D17/5,1)*5),'Age Factors'!$C$1:$AJ$1,0))),2)-INDEX('Scoring Coefficients'!$E$2:$E$41,MATCH($C17&amp;F$2,'Scoring Coefficients'!$A$2:$A$41,0)))^INDEX('Scoring Coefficients'!$F$2:$F$41,MATCH($C17&amp;F$2,'Scoring Coefficients'!$A$2:$A$41,0)))),0),0)</f>
        <v>0</v>
      </c>
      <c r="H17" s="27"/>
      <c r="I17" s="26">
        <f>IF(AND(H17&lt;&gt;0,H17&lt;&gt;"",$D17&lt;&gt;""),IFERROR(INT(INDEX('Scoring Coefficients'!$D$2:$D$41,MATCH($C17&amp;H$2,'Scoring Coefficients'!$A$2:$A$41,0))*((ROUNDDOWN((H17*INDEX('Age Factors'!$C$2:$AJ$28,MATCH(H$2,'Age Factors'!$B$2:$B$28,0),MATCH($C17&amp;IF($D17&lt;30,30,FLOOR($D17/5,1)*5),'Age Factors'!$C$1:$AJ$1,0))),2)-INDEX('Scoring Coefficients'!$E$2:$E$41,MATCH($C17&amp;H$2,'Scoring Coefficients'!$A$2:$A$41,0)))^INDEX('Scoring Coefficients'!$F$2:$F$41,MATCH($C17&amp;H$2,'Scoring Coefficients'!$A$2:$A$41,0)))),0),0)</f>
        <v>0</v>
      </c>
      <c r="J17" s="27"/>
      <c r="K17" s="26">
        <f>IF(AND(J17&lt;&gt;0,J17&lt;&gt;"",$D17&lt;&gt;""),IFERROR(INT(INDEX('Scoring Coefficients'!$D$2:$D$41,MATCH($C17&amp;J$2,'Scoring Coefficients'!$A$2:$A$41,0))*((ROUNDDOWN((J17*INDEX('Age Factors'!$C$2:$AJ$28,MATCH(J$2,'Age Factors'!$B$2:$B$28,0),MATCH($C17&amp;IF($D17&lt;30,30,FLOOR($D17/5,1)*5),'Age Factors'!$C$1:$AJ$1,0))),2)-INDEX('Scoring Coefficients'!$E$2:$E$41,MATCH($C17&amp;J$2,'Scoring Coefficients'!$A$2:$A$41,0)))^INDEX('Scoring Coefficients'!$F$2:$F$41,MATCH($C17&amp;J$2,'Scoring Coefficients'!$A$2:$A$41,0)))),0),0)</f>
        <v>0</v>
      </c>
      <c r="L17" s="27"/>
      <c r="M17" s="26">
        <f>IF(AND(L17&lt;&gt;0,L17&lt;&gt;"",$D17&lt;&gt;""),IFERROR(INT(INDEX('Scoring Coefficients'!$D$2:$D$41,MATCH($C17&amp;L$2,'Scoring Coefficients'!$A$2:$A$41,0))*((ROUNDDOWN((L17*INDEX('Age Factors'!$C$2:$AJ$28,MATCH(L$2,'Age Factors'!$B$2:$B$28,0),MATCH($C17&amp;IF($D17&lt;30,30,FLOOR($D17/5,1)*5),'Age Factors'!$C$1:$AJ$1,0))),2)-INDEX('Scoring Coefficients'!$E$2:$E$41,MATCH($C17&amp;L$2,'Scoring Coefficients'!$A$2:$A$41,0)))^INDEX('Scoring Coefficients'!$F$2:$F$41,MATCH($C17&amp;L$2,'Scoring Coefficients'!$A$2:$A$41,0)))),0),0)</f>
        <v>0</v>
      </c>
      <c r="N17" s="27"/>
      <c r="O17" s="26">
        <f>IF(AND(N17&lt;&gt;0,N17&lt;&gt;"",$D17&lt;&gt;""),IFERROR(INT(INDEX('Scoring Coefficients'!$D$2:$D$41,MATCH($C17&amp;N$2,'Scoring Coefficients'!$A$2:$A$41,0))*((ROUNDDOWN((N17*INDEX('Age Factors'!$C$2:$AJ$28,MATCH(N$2,'Age Factors'!$B$2:$B$28,0),MATCH($C17&amp;IF($D17&lt;30,30,FLOOR($D17/5,1)*5),'Age Factors'!$C$1:$AJ$1,0))),2)-INDEX('Scoring Coefficients'!$E$2:$E$41,MATCH($C17&amp;N$2,'Scoring Coefficients'!$A$2:$A$41,0)))^INDEX('Scoring Coefficients'!$F$2:$F$41,MATCH($C17&amp;N$2,'Scoring Coefficients'!$A$2:$A$41,0)))),0),0)</f>
        <v>0</v>
      </c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15">
      <c r="A18" s="22" t="s">
        <v>91</v>
      </c>
      <c r="B18" s="22"/>
      <c r="C18" s="23"/>
      <c r="D18" s="23"/>
      <c r="E18" s="24">
        <f t="shared" si="0"/>
        <v>0</v>
      </c>
      <c r="F18" s="25"/>
      <c r="G18" s="26">
        <f>IF(AND(F18&lt;&gt;0,F18&lt;&gt;"",$D18&lt;&gt;""),IFERROR(INT(INDEX('Scoring Coefficients'!$D$2:$D$41,MATCH($C18&amp;F$2,'Scoring Coefficients'!$A$2:$A$41,0))*((ROUNDDOWN((F18*INDEX('Age Factors'!$C$2:$AJ$28,MATCH(F$2,'Age Factors'!$B$2:$B$28,0),MATCH($C18&amp;IF($D18&lt;30,30,FLOOR($D18/5,1)*5),'Age Factors'!$C$1:$AJ$1,0))),2)-INDEX('Scoring Coefficients'!$E$2:$E$41,MATCH($C18&amp;F$2,'Scoring Coefficients'!$A$2:$A$41,0)))^INDEX('Scoring Coefficients'!$F$2:$F$41,MATCH($C18&amp;F$2,'Scoring Coefficients'!$A$2:$A$41,0)))),0),0)</f>
        <v>0</v>
      </c>
      <c r="H18" s="27"/>
      <c r="I18" s="26">
        <f>IF(AND(H18&lt;&gt;0,H18&lt;&gt;"",$D18&lt;&gt;""),IFERROR(INT(INDEX('Scoring Coefficients'!$D$2:$D$41,MATCH($C18&amp;H$2,'Scoring Coefficients'!$A$2:$A$41,0))*((ROUNDDOWN((H18*INDEX('Age Factors'!$C$2:$AJ$28,MATCH(H$2,'Age Factors'!$B$2:$B$28,0),MATCH($C18&amp;IF($D18&lt;30,30,FLOOR($D18/5,1)*5),'Age Factors'!$C$1:$AJ$1,0))),2)-INDEX('Scoring Coefficients'!$E$2:$E$41,MATCH($C18&amp;H$2,'Scoring Coefficients'!$A$2:$A$41,0)))^INDEX('Scoring Coefficients'!$F$2:$F$41,MATCH($C18&amp;H$2,'Scoring Coefficients'!$A$2:$A$41,0)))),0),0)</f>
        <v>0</v>
      </c>
      <c r="J18" s="27"/>
      <c r="K18" s="26">
        <f>IF(AND(J18&lt;&gt;0,J18&lt;&gt;"",$D18&lt;&gt;""),IFERROR(INT(INDEX('Scoring Coefficients'!$D$2:$D$41,MATCH($C18&amp;J$2,'Scoring Coefficients'!$A$2:$A$41,0))*((ROUNDDOWN((J18*INDEX('Age Factors'!$C$2:$AJ$28,MATCH(J$2,'Age Factors'!$B$2:$B$28,0),MATCH($C18&amp;IF($D18&lt;30,30,FLOOR($D18/5,1)*5),'Age Factors'!$C$1:$AJ$1,0))),2)-INDEX('Scoring Coefficients'!$E$2:$E$41,MATCH($C18&amp;J$2,'Scoring Coefficients'!$A$2:$A$41,0)))^INDEX('Scoring Coefficients'!$F$2:$F$41,MATCH($C18&amp;J$2,'Scoring Coefficients'!$A$2:$A$41,0)))),0),0)</f>
        <v>0</v>
      </c>
      <c r="L18" s="27"/>
      <c r="M18" s="26">
        <f>IF(AND(L18&lt;&gt;0,L18&lt;&gt;"",$D18&lt;&gt;""),IFERROR(INT(INDEX('Scoring Coefficients'!$D$2:$D$41,MATCH($C18&amp;L$2,'Scoring Coefficients'!$A$2:$A$41,0))*((ROUNDDOWN((L18*INDEX('Age Factors'!$C$2:$AJ$28,MATCH(L$2,'Age Factors'!$B$2:$B$28,0),MATCH($C18&amp;IF($D18&lt;30,30,FLOOR($D18/5,1)*5),'Age Factors'!$C$1:$AJ$1,0))),2)-INDEX('Scoring Coefficients'!$E$2:$E$41,MATCH($C18&amp;L$2,'Scoring Coefficients'!$A$2:$A$41,0)))^INDEX('Scoring Coefficients'!$F$2:$F$41,MATCH($C18&amp;L$2,'Scoring Coefficients'!$A$2:$A$41,0)))),0),0)</f>
        <v>0</v>
      </c>
      <c r="N18" s="27"/>
      <c r="O18" s="26">
        <f>IF(AND(N18&lt;&gt;0,N18&lt;&gt;"",$D18&lt;&gt;""),IFERROR(INT(INDEX('Scoring Coefficients'!$D$2:$D$41,MATCH($C18&amp;N$2,'Scoring Coefficients'!$A$2:$A$41,0))*((ROUNDDOWN((N18*INDEX('Age Factors'!$C$2:$AJ$28,MATCH(N$2,'Age Factors'!$B$2:$B$28,0),MATCH($C18&amp;IF($D18&lt;30,30,FLOOR($D18/5,1)*5),'Age Factors'!$C$1:$AJ$1,0))),2)-INDEX('Scoring Coefficients'!$E$2:$E$41,MATCH($C18&amp;N$2,'Scoring Coefficients'!$A$2:$A$41,0)))^INDEX('Scoring Coefficients'!$F$2:$F$41,MATCH($C18&amp;N$2,'Scoring Coefficients'!$A$2:$A$41,0)))),0),0)</f>
        <v>0</v>
      </c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spans="1:25" ht="15">
      <c r="A19" s="22"/>
      <c r="B19" s="22" t="s">
        <v>120</v>
      </c>
      <c r="C19" s="23"/>
      <c r="D19" s="23"/>
      <c r="E19" s="24">
        <f t="shared" si="0"/>
        <v>0</v>
      </c>
      <c r="F19" s="25"/>
      <c r="G19" s="26">
        <f>IF(AND(F19&lt;&gt;0,F19&lt;&gt;"",$D19&lt;&gt;""),IFERROR(INT(INDEX('Scoring Coefficients'!$D$2:$D$41,MATCH($C19&amp;F$2,'Scoring Coefficients'!$A$2:$A$41,0))*((ROUNDDOWN((F19*INDEX('Age Factors'!$C$2:$AJ$28,MATCH(F$2,'Age Factors'!$B$2:$B$28,0),MATCH($C19&amp;IF($D19&lt;30,30,FLOOR($D19/5,1)*5),'Age Factors'!$C$1:$AJ$1,0))),2)-INDEX('Scoring Coefficients'!$E$2:$E$41,MATCH($C19&amp;F$2,'Scoring Coefficients'!$A$2:$A$41,0)))^INDEX('Scoring Coefficients'!$F$2:$F$41,MATCH($C19&amp;F$2,'Scoring Coefficients'!$A$2:$A$41,0)))),0),0)</f>
        <v>0</v>
      </c>
      <c r="H19" s="27"/>
      <c r="I19" s="26">
        <f>IF(AND(H19&lt;&gt;0,H19&lt;&gt;"",$D19&lt;&gt;""),IFERROR(INT(INDEX('Scoring Coefficients'!$D$2:$D$41,MATCH($C19&amp;H$2,'Scoring Coefficients'!$A$2:$A$41,0))*((ROUNDDOWN((H19*INDEX('Age Factors'!$C$2:$AJ$28,MATCH(H$2,'Age Factors'!$B$2:$B$28,0),MATCH($C19&amp;IF($D19&lt;30,30,FLOOR($D19/5,1)*5),'Age Factors'!$C$1:$AJ$1,0))),2)-INDEX('Scoring Coefficients'!$E$2:$E$41,MATCH($C19&amp;H$2,'Scoring Coefficients'!$A$2:$A$41,0)))^INDEX('Scoring Coefficients'!$F$2:$F$41,MATCH($C19&amp;H$2,'Scoring Coefficients'!$A$2:$A$41,0)))),0),0)</f>
        <v>0</v>
      </c>
      <c r="J19" s="27"/>
      <c r="K19" s="26">
        <f>IF(AND(J19&lt;&gt;0,J19&lt;&gt;"",$D19&lt;&gt;""),IFERROR(INT(INDEX('Scoring Coefficients'!$D$2:$D$41,MATCH($C19&amp;J$2,'Scoring Coefficients'!$A$2:$A$41,0))*((ROUNDDOWN((J19*INDEX('Age Factors'!$C$2:$AJ$28,MATCH(J$2,'Age Factors'!$B$2:$B$28,0),MATCH($C19&amp;IF($D19&lt;30,30,FLOOR($D19/5,1)*5),'Age Factors'!$C$1:$AJ$1,0))),2)-INDEX('Scoring Coefficients'!$E$2:$E$41,MATCH($C19&amp;J$2,'Scoring Coefficients'!$A$2:$A$41,0)))^INDEX('Scoring Coefficients'!$F$2:$F$41,MATCH($C19&amp;J$2,'Scoring Coefficients'!$A$2:$A$41,0)))),0),0)</f>
        <v>0</v>
      </c>
      <c r="L19" s="27"/>
      <c r="M19" s="26">
        <f>IF(AND(L19&lt;&gt;0,L19&lt;&gt;"",$D19&lt;&gt;""),IFERROR(INT(INDEX('Scoring Coefficients'!$D$2:$D$41,MATCH($C19&amp;L$2,'Scoring Coefficients'!$A$2:$A$41,0))*((ROUNDDOWN((L19*INDEX('Age Factors'!$C$2:$AJ$28,MATCH(L$2,'Age Factors'!$B$2:$B$28,0),MATCH($C19&amp;IF($D19&lt;30,30,FLOOR($D19/5,1)*5),'Age Factors'!$C$1:$AJ$1,0))),2)-INDEX('Scoring Coefficients'!$E$2:$E$41,MATCH($C19&amp;L$2,'Scoring Coefficients'!$A$2:$A$41,0)))^INDEX('Scoring Coefficients'!$F$2:$F$41,MATCH($C19&amp;L$2,'Scoring Coefficients'!$A$2:$A$41,0)))),0),0)</f>
        <v>0</v>
      </c>
      <c r="N19" s="27"/>
      <c r="O19" s="26">
        <f>IF(AND(N19&lt;&gt;0,N19&lt;&gt;"",$D19&lt;&gt;""),IFERROR(INT(INDEX('Scoring Coefficients'!$D$2:$D$41,MATCH($C19&amp;N$2,'Scoring Coefficients'!$A$2:$A$41,0))*((ROUNDDOWN((N19*INDEX('Age Factors'!$C$2:$AJ$28,MATCH(N$2,'Age Factors'!$B$2:$B$28,0),MATCH($C19&amp;IF($D19&lt;30,30,FLOOR($D19/5,1)*5),'Age Factors'!$C$1:$AJ$1,0))),2)-INDEX('Scoring Coefficients'!$E$2:$E$41,MATCH($C19&amp;N$2,'Scoring Coefficients'!$A$2:$A$41,0)))^INDEX('Scoring Coefficients'!$F$2:$F$41,MATCH($C19&amp;N$2,'Scoring Coefficients'!$A$2:$A$41,0)))),0),0)</f>
        <v>0</v>
      </c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ht="15">
      <c r="A20" s="22" t="s">
        <v>92</v>
      </c>
      <c r="B20" s="22" t="s">
        <v>93</v>
      </c>
      <c r="C20" s="23" t="s">
        <v>76</v>
      </c>
      <c r="D20" s="23">
        <v>45</v>
      </c>
      <c r="E20" s="24">
        <f t="shared" si="0"/>
        <v>2097</v>
      </c>
      <c r="F20" s="25">
        <v>22.27</v>
      </c>
      <c r="G20" s="26">
        <f>IF(AND(F20&lt;&gt;0,F20&lt;&gt;"",$D20&lt;&gt;""),IFERROR(INT(INDEX('Scoring Coefficients'!$D$2:$D$41,MATCH($C20&amp;F$2,'Scoring Coefficients'!$A$2:$A$41,0))*((ROUNDDOWN((F20*INDEX('Age Factors'!$C$2:$AJ$28,MATCH(F$2,'Age Factors'!$B$2:$B$28,0),MATCH($C20&amp;IF($D20&lt;30,30,FLOOR($D20/5,1)*5),'Age Factors'!$C$1:$AJ$1,0))),2)-INDEX('Scoring Coefficients'!$E$2:$E$41,MATCH($C20&amp;F$2,'Scoring Coefficients'!$A$2:$A$41,0)))^INDEX('Scoring Coefficients'!$F$2:$F$41,MATCH($C20&amp;F$2,'Scoring Coefficients'!$A$2:$A$41,0)))),0),0)</f>
        <v>365</v>
      </c>
      <c r="H20" s="27">
        <v>8.0399999999999991</v>
      </c>
      <c r="I20" s="26">
        <f>IF(AND(H20&lt;&gt;0,H20&lt;&gt;"",$D20&lt;&gt;""),IFERROR(INT(INDEX('Scoring Coefficients'!$D$2:$D$41,MATCH($C20&amp;H$2,'Scoring Coefficients'!$A$2:$A$41,0))*((ROUNDDOWN((H20*INDEX('Age Factors'!$C$2:$AJ$28,MATCH(H$2,'Age Factors'!$B$2:$B$28,0),MATCH($C20&amp;IF($D20&lt;30,30,FLOOR($D20/5,1)*5),'Age Factors'!$C$1:$AJ$1,0))),2)-INDEX('Scoring Coefficients'!$E$2:$E$41,MATCH($C20&amp;H$2,'Scoring Coefficients'!$A$2:$A$41,0)))^INDEX('Scoring Coefficients'!$F$2:$F$41,MATCH($C20&amp;H$2,'Scoring Coefficients'!$A$2:$A$41,0)))),0),0)</f>
        <v>509</v>
      </c>
      <c r="J20" s="27">
        <v>21.85</v>
      </c>
      <c r="K20" s="26">
        <f>IF(AND(J20&lt;&gt;0,J20&lt;&gt;"",$D20&lt;&gt;""),IFERROR(INT(INDEX('Scoring Coefficients'!$D$2:$D$41,MATCH($C20&amp;J$2,'Scoring Coefficients'!$A$2:$A$41,0))*((ROUNDDOWN((J20*INDEX('Age Factors'!$C$2:$AJ$28,MATCH(J$2,'Age Factors'!$B$2:$B$28,0),MATCH($C20&amp;IF($D20&lt;30,30,FLOOR($D20/5,1)*5),'Age Factors'!$C$1:$AJ$1,0))),2)-INDEX('Scoring Coefficients'!$E$2:$E$41,MATCH($C20&amp;J$2,'Scoring Coefficients'!$A$2:$A$41,0)))^INDEX('Scoring Coefficients'!$F$2:$F$41,MATCH($C20&amp;J$2,'Scoring Coefficients'!$A$2:$A$41,0)))),0),0)</f>
        <v>382</v>
      </c>
      <c r="L20" s="27">
        <v>24.18</v>
      </c>
      <c r="M20" s="26">
        <f>IF(AND(L20&lt;&gt;0,L20&lt;&gt;"",$D20&lt;&gt;""),IFERROR(INT(INDEX('Scoring Coefficients'!$D$2:$D$41,MATCH($C20&amp;L$2,'Scoring Coefficients'!$A$2:$A$41,0))*((ROUNDDOWN((L20*INDEX('Age Factors'!$C$2:$AJ$28,MATCH(L$2,'Age Factors'!$B$2:$B$28,0),MATCH($C20&amp;IF($D20&lt;30,30,FLOOR($D20/5,1)*5),'Age Factors'!$C$1:$AJ$1,0))),2)-INDEX('Scoring Coefficients'!$E$2:$E$41,MATCH($C20&amp;L$2,'Scoring Coefficients'!$A$2:$A$41,0)))^INDEX('Scoring Coefficients'!$F$2:$F$41,MATCH($C20&amp;L$2,'Scoring Coefficients'!$A$2:$A$41,0)))),0),0)</f>
        <v>481</v>
      </c>
      <c r="N20" s="27">
        <v>7.32</v>
      </c>
      <c r="O20" s="26">
        <f>IF(AND(N20&lt;&gt;0,N20&lt;&gt;"",$D20&lt;&gt;""),IFERROR(INT(INDEX('Scoring Coefficients'!$D$2:$D$41,MATCH($C20&amp;N$2,'Scoring Coefficients'!$A$2:$A$41,0))*((ROUNDDOWN((N20*INDEX('Age Factors'!$C$2:$AJ$28,MATCH(N$2,'Age Factors'!$B$2:$B$28,0),MATCH($C20&amp;IF($D20&lt;30,30,FLOOR($D20/5,1)*5),'Age Factors'!$C$1:$AJ$1,0))),2)-INDEX('Scoring Coefficients'!$E$2:$E$41,MATCH($C20&amp;N$2,'Scoring Coefficients'!$A$2:$A$41,0)))^INDEX('Scoring Coefficients'!$F$2:$F$41,MATCH($C20&amp;N$2,'Scoring Coefficients'!$A$2:$A$41,0)))),0),0)</f>
        <v>360</v>
      </c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 ht="15">
      <c r="A21" s="22" t="s">
        <v>94</v>
      </c>
      <c r="B21" s="22" t="s">
        <v>95</v>
      </c>
      <c r="C21" s="23" t="s">
        <v>76</v>
      </c>
      <c r="D21" s="23">
        <v>55</v>
      </c>
      <c r="E21" s="24">
        <f t="shared" si="0"/>
        <v>1894</v>
      </c>
      <c r="F21" s="25">
        <v>28.17</v>
      </c>
      <c r="G21" s="26">
        <f>IF(AND(F21&lt;&gt;0,F21&lt;&gt;"",$D21&lt;&gt;""),IFERROR(INT(INDEX('Scoring Coefficients'!$D$2:$D$41,MATCH($C21&amp;F$2,'Scoring Coefficients'!$A$2:$A$41,0))*((ROUNDDOWN((F21*INDEX('Age Factors'!$C$2:$AJ$28,MATCH(F$2,'Age Factors'!$B$2:$B$28,0),MATCH($C21&amp;IF($D21&lt;30,30,FLOOR($D21/5,1)*5),'Age Factors'!$C$1:$AJ$1,0))),2)-INDEX('Scoring Coefficients'!$E$2:$E$41,MATCH($C21&amp;F$2,'Scoring Coefficients'!$A$2:$A$41,0)))^INDEX('Scoring Coefficients'!$F$2:$F$41,MATCH($C21&amp;F$2,'Scoring Coefficients'!$A$2:$A$41,0)))),0),0)</f>
        <v>526</v>
      </c>
      <c r="H21" s="27">
        <v>6.36</v>
      </c>
      <c r="I21" s="26">
        <f>IF(AND(H21&lt;&gt;0,H21&lt;&gt;"",$D21&lt;&gt;""),IFERROR(INT(INDEX('Scoring Coefficients'!$D$2:$D$41,MATCH($C21&amp;H$2,'Scoring Coefficients'!$A$2:$A$41,0))*((ROUNDDOWN((H21*INDEX('Age Factors'!$C$2:$AJ$28,MATCH(H$2,'Age Factors'!$B$2:$B$28,0),MATCH($C21&amp;IF($D21&lt;30,30,FLOOR($D21/5,1)*5),'Age Factors'!$C$1:$AJ$1,0))),2)-INDEX('Scoring Coefficients'!$E$2:$E$41,MATCH($C21&amp;H$2,'Scoring Coefficients'!$A$2:$A$41,0)))^INDEX('Scoring Coefficients'!$F$2:$F$41,MATCH($C21&amp;H$2,'Scoring Coefficients'!$A$2:$A$41,0)))),0),0)</f>
        <v>390</v>
      </c>
      <c r="J21" s="27">
        <v>18.97</v>
      </c>
      <c r="K21" s="26">
        <f>IF(AND(J21&lt;&gt;0,J21&lt;&gt;"",$D21&lt;&gt;""),IFERROR(INT(INDEX('Scoring Coefficients'!$D$2:$D$41,MATCH($C21&amp;J$2,'Scoring Coefficients'!$A$2:$A$41,0))*((ROUNDDOWN((J21*INDEX('Age Factors'!$C$2:$AJ$28,MATCH(J$2,'Age Factors'!$B$2:$B$28,0),MATCH($C21&amp;IF($D21&lt;30,30,FLOOR($D21/5,1)*5),'Age Factors'!$C$1:$AJ$1,0))),2)-INDEX('Scoring Coefficients'!$E$2:$E$41,MATCH($C21&amp;J$2,'Scoring Coefficients'!$A$2:$A$41,0)))^INDEX('Scoring Coefficients'!$F$2:$F$41,MATCH($C21&amp;J$2,'Scoring Coefficients'!$A$2:$A$41,0)))),0),0)</f>
        <v>408</v>
      </c>
      <c r="L21" s="27">
        <v>11.39</v>
      </c>
      <c r="M21" s="26">
        <f>IF(AND(L21&lt;&gt;0,L21&lt;&gt;"",$D21&lt;&gt;""),IFERROR(INT(INDEX('Scoring Coefficients'!$D$2:$D$41,MATCH($C21&amp;L$2,'Scoring Coefficients'!$A$2:$A$41,0))*((ROUNDDOWN((L21*INDEX('Age Factors'!$C$2:$AJ$28,MATCH(L$2,'Age Factors'!$B$2:$B$28,0),MATCH($C21&amp;IF($D21&lt;30,30,FLOOR($D21/5,1)*5),'Age Factors'!$C$1:$AJ$1,0))),2)-INDEX('Scoring Coefficients'!$E$2:$E$41,MATCH($C21&amp;L$2,'Scoring Coefficients'!$A$2:$A$41,0)))^INDEX('Scoring Coefficients'!$F$2:$F$41,MATCH($C21&amp;L$2,'Scoring Coefficients'!$A$2:$A$41,0)))),0),0)</f>
        <v>216</v>
      </c>
      <c r="N21" s="27">
        <v>6.94</v>
      </c>
      <c r="O21" s="26">
        <f>IF(AND(N21&lt;&gt;0,N21&lt;&gt;"",$D21&lt;&gt;""),IFERROR(INT(INDEX('Scoring Coefficients'!$D$2:$D$41,MATCH($C21&amp;N$2,'Scoring Coefficients'!$A$2:$A$41,0))*((ROUNDDOWN((N21*INDEX('Age Factors'!$C$2:$AJ$28,MATCH(N$2,'Age Factors'!$B$2:$B$28,0),MATCH($C21&amp;IF($D21&lt;30,30,FLOOR($D21/5,1)*5),'Age Factors'!$C$1:$AJ$1,0))),2)-INDEX('Scoring Coefficients'!$E$2:$E$41,MATCH($C21&amp;N$2,'Scoring Coefficients'!$A$2:$A$41,0)))^INDEX('Scoring Coefficients'!$F$2:$F$41,MATCH($C21&amp;N$2,'Scoring Coefficients'!$A$2:$A$41,0)))),0),0)</f>
        <v>354</v>
      </c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ht="15">
      <c r="A22" s="22" t="s">
        <v>96</v>
      </c>
      <c r="B22" s="22" t="s">
        <v>97</v>
      </c>
      <c r="C22" s="23" t="s">
        <v>76</v>
      </c>
      <c r="D22" s="23">
        <v>65</v>
      </c>
      <c r="E22" s="24">
        <f t="shared" si="0"/>
        <v>2046</v>
      </c>
      <c r="F22" s="25">
        <v>18.3</v>
      </c>
      <c r="G22" s="26">
        <f>IF(AND(F22&lt;&gt;0,F22&lt;&gt;"",$D22&lt;&gt;""),IFERROR(INT(INDEX('Scoring Coefficients'!$D$2:$D$41,MATCH($C22&amp;F$2,'Scoring Coefficients'!$A$2:$A$41,0))*((ROUNDDOWN((F22*INDEX('Age Factors'!$C$2:$AJ$28,MATCH(F$2,'Age Factors'!$B$2:$B$28,0),MATCH($C22&amp;IF($D22&lt;30,30,FLOOR($D22/5,1)*5),'Age Factors'!$C$1:$AJ$1,0))),2)-INDEX('Scoring Coefficients'!$E$2:$E$41,MATCH($C22&amp;F$2,'Scoring Coefficients'!$A$2:$A$41,0)))^INDEX('Scoring Coefficients'!$F$2:$F$41,MATCH($C22&amp;F$2,'Scoring Coefficients'!$A$2:$A$41,0)))),0),0)</f>
        <v>407</v>
      </c>
      <c r="H22" s="27">
        <v>6.34</v>
      </c>
      <c r="I22" s="26">
        <f>IF(AND(H22&lt;&gt;0,H22&lt;&gt;"",$D22&lt;&gt;""),IFERROR(INT(INDEX('Scoring Coefficients'!$D$2:$D$41,MATCH($C22&amp;H$2,'Scoring Coefficients'!$A$2:$A$41,0))*((ROUNDDOWN((H22*INDEX('Age Factors'!$C$2:$AJ$28,MATCH(H$2,'Age Factors'!$B$2:$B$28,0),MATCH($C22&amp;IF($D22&lt;30,30,FLOOR($D22/5,1)*5),'Age Factors'!$C$1:$AJ$1,0))),2)-INDEX('Scoring Coefficients'!$E$2:$E$41,MATCH($C22&amp;H$2,'Scoring Coefficients'!$A$2:$A$41,0)))^INDEX('Scoring Coefficients'!$F$2:$F$41,MATCH($C22&amp;H$2,'Scoring Coefficients'!$A$2:$A$41,0)))),0),0)</f>
        <v>495</v>
      </c>
      <c r="J22" s="27">
        <v>16.39</v>
      </c>
      <c r="K22" s="26">
        <f>IF(AND(J22&lt;&gt;0,J22&lt;&gt;"",$D22&lt;&gt;""),IFERROR(INT(INDEX('Scoring Coefficients'!$D$2:$D$41,MATCH($C22&amp;J$2,'Scoring Coefficients'!$A$2:$A$41,0))*((ROUNDDOWN((J22*INDEX('Age Factors'!$C$2:$AJ$28,MATCH(J$2,'Age Factors'!$B$2:$B$28,0),MATCH($C22&amp;IF($D22&lt;30,30,FLOOR($D22/5,1)*5),'Age Factors'!$C$1:$AJ$1,0))),2)-INDEX('Scoring Coefficients'!$E$2:$E$41,MATCH($C22&amp;J$2,'Scoring Coefficients'!$A$2:$A$41,0)))^INDEX('Scoring Coefficients'!$F$2:$F$41,MATCH($C22&amp;J$2,'Scoring Coefficients'!$A$2:$A$41,0)))),0),0)</f>
        <v>445</v>
      </c>
      <c r="L22" s="27">
        <v>10.1</v>
      </c>
      <c r="M22" s="26">
        <f>IF(AND(L22&lt;&gt;0,L22&lt;&gt;"",$D22&lt;&gt;""),IFERROR(INT(INDEX('Scoring Coefficients'!$D$2:$D$41,MATCH($C22&amp;L$2,'Scoring Coefficients'!$A$2:$A$41,0))*((ROUNDDOWN((L22*INDEX('Age Factors'!$C$2:$AJ$28,MATCH(L$2,'Age Factors'!$B$2:$B$28,0),MATCH($C22&amp;IF($D22&lt;30,30,FLOOR($D22/5,1)*5),'Age Factors'!$C$1:$AJ$1,0))),2)-INDEX('Scoring Coefficients'!$E$2:$E$41,MATCH($C22&amp;L$2,'Scoring Coefficients'!$A$2:$A$41,0)))^INDEX('Scoring Coefficients'!$F$2:$F$41,MATCH($C22&amp;L$2,'Scoring Coefficients'!$A$2:$A$41,0)))),0),0)</f>
        <v>249</v>
      </c>
      <c r="N22" s="27">
        <v>8.17</v>
      </c>
      <c r="O22" s="26">
        <f>IF(AND(N22&lt;&gt;0,N22&lt;&gt;"",$D22&lt;&gt;""),IFERROR(INT(INDEX('Scoring Coefficients'!$D$2:$D$41,MATCH($C22&amp;N$2,'Scoring Coefficients'!$A$2:$A$41,0))*((ROUNDDOWN((N22*INDEX('Age Factors'!$C$2:$AJ$28,MATCH(N$2,'Age Factors'!$B$2:$B$28,0),MATCH($C22&amp;IF($D22&lt;30,30,FLOOR($D22/5,1)*5),'Age Factors'!$C$1:$AJ$1,0))),2)-INDEX('Scoring Coefficients'!$E$2:$E$41,MATCH($C22&amp;N$2,'Scoring Coefficients'!$A$2:$A$41,0)))^INDEX('Scoring Coefficients'!$F$2:$F$41,MATCH($C22&amp;N$2,'Scoring Coefficients'!$A$2:$A$41,0)))),0),0)</f>
        <v>450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25" ht="15">
      <c r="A23" s="22" t="s">
        <v>98</v>
      </c>
      <c r="B23" s="22" t="s">
        <v>93</v>
      </c>
      <c r="C23" s="23" t="s">
        <v>76</v>
      </c>
      <c r="D23" s="23">
        <v>75</v>
      </c>
      <c r="E23" s="24">
        <f t="shared" si="0"/>
        <v>1795</v>
      </c>
      <c r="F23" s="25">
        <v>12.53</v>
      </c>
      <c r="G23" s="26">
        <f>IF(AND(F23&lt;&gt;0,F23&lt;&gt;"",$D23&lt;&gt;""),IFERROR(INT(INDEX('Scoring Coefficients'!$D$2:$D$41,MATCH($C23&amp;F$2,'Scoring Coefficients'!$A$2:$A$41,0))*((ROUNDDOWN((F23*INDEX('Age Factors'!$C$2:$AJ$28,MATCH(F$2,'Age Factors'!$B$2:$B$28,0),MATCH($C23&amp;IF($D23&lt;30,30,FLOOR($D23/5,1)*5),'Age Factors'!$C$1:$AJ$1,0))),2)-INDEX('Scoring Coefficients'!$E$2:$E$41,MATCH($C23&amp;F$2,'Scoring Coefficients'!$A$2:$A$41,0)))^INDEX('Scoring Coefficients'!$F$2:$F$41,MATCH($C23&amp;F$2,'Scoring Coefficients'!$A$2:$A$41,0)))),0),0)</f>
        <v>244</v>
      </c>
      <c r="H23" s="27">
        <v>5.86</v>
      </c>
      <c r="I23" s="26">
        <f>IF(AND(H23&lt;&gt;0,H23&lt;&gt;"",$D23&lt;&gt;""),IFERROR(INT(INDEX('Scoring Coefficients'!$D$2:$D$41,MATCH($C23&amp;H$2,'Scoring Coefficients'!$A$2:$A$41,0))*((ROUNDDOWN((H23*INDEX('Age Factors'!$C$2:$AJ$28,MATCH(H$2,'Age Factors'!$B$2:$B$28,0),MATCH($C23&amp;IF($D23&lt;30,30,FLOOR($D23/5,1)*5),'Age Factors'!$C$1:$AJ$1,0))),2)-INDEX('Scoring Coefficients'!$E$2:$E$41,MATCH($C23&amp;H$2,'Scoring Coefficients'!$A$2:$A$41,0)))^INDEX('Scoring Coefficients'!$F$2:$F$41,MATCH($C23&amp;H$2,'Scoring Coefficients'!$A$2:$A$41,0)))),0),0)</f>
        <v>461</v>
      </c>
      <c r="J23" s="27">
        <v>13.19</v>
      </c>
      <c r="K23" s="26">
        <f>IF(AND(J23&lt;&gt;0,J23&lt;&gt;"",$D23&lt;&gt;""),IFERROR(INT(INDEX('Scoring Coefficients'!$D$2:$D$41,MATCH($C23&amp;J$2,'Scoring Coefficients'!$A$2:$A$41,0))*((ROUNDDOWN((J23*INDEX('Age Factors'!$C$2:$AJ$28,MATCH(J$2,'Age Factors'!$B$2:$B$28,0),MATCH($C23&amp;IF($D23&lt;30,30,FLOOR($D23/5,1)*5),'Age Factors'!$C$1:$AJ$1,0))),2)-INDEX('Scoring Coefficients'!$E$2:$E$41,MATCH($C23&amp;J$2,'Scoring Coefficients'!$A$2:$A$41,0)))^INDEX('Scoring Coefficients'!$F$2:$F$41,MATCH($C23&amp;J$2,'Scoring Coefficients'!$A$2:$A$41,0)))),0),0)</f>
        <v>388</v>
      </c>
      <c r="L23" s="27">
        <v>9.52</v>
      </c>
      <c r="M23" s="26">
        <f>IF(AND(L23&lt;&gt;0,L23&lt;&gt;"",$D23&lt;&gt;""),IFERROR(INT(INDEX('Scoring Coefficients'!$D$2:$D$41,MATCH($C23&amp;L$2,'Scoring Coefficients'!$A$2:$A$41,0))*((ROUNDDOWN((L23*INDEX('Age Factors'!$C$2:$AJ$28,MATCH(L$2,'Age Factors'!$B$2:$B$28,0),MATCH($C23&amp;IF($D23&lt;30,30,FLOOR($D23/5,1)*5),'Age Factors'!$C$1:$AJ$1,0))),2)-INDEX('Scoring Coefficients'!$E$2:$E$41,MATCH($C23&amp;L$2,'Scoring Coefficients'!$A$2:$A$41,0)))^INDEX('Scoring Coefficients'!$F$2:$F$41,MATCH($C23&amp;L$2,'Scoring Coefficients'!$A$2:$A$41,0)))),0),0)</f>
        <v>278</v>
      </c>
      <c r="N23" s="27">
        <v>7.37</v>
      </c>
      <c r="O23" s="26">
        <f>IF(AND(N23&lt;&gt;0,N23&lt;&gt;"",$D23&lt;&gt;""),IFERROR(INT(INDEX('Scoring Coefficients'!$D$2:$D$41,MATCH($C23&amp;N$2,'Scoring Coefficients'!$A$2:$A$41,0))*((ROUNDDOWN((N23*INDEX('Age Factors'!$C$2:$AJ$28,MATCH(N$2,'Age Factors'!$B$2:$B$28,0),MATCH($C23&amp;IF($D23&lt;30,30,FLOOR($D23/5,1)*5),'Age Factors'!$C$1:$AJ$1,0))),2)-INDEX('Scoring Coefficients'!$E$2:$E$41,MATCH($C23&amp;N$2,'Scoring Coefficients'!$A$2:$A$41,0)))^INDEX('Scoring Coefficients'!$F$2:$F$41,MATCH($C23&amp;N$2,'Scoring Coefficients'!$A$2:$A$41,0)))),0),0)</f>
        <v>424</v>
      </c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ht="15">
      <c r="A24" s="22"/>
      <c r="B24" s="22"/>
      <c r="C24" s="23"/>
      <c r="D24" s="23"/>
      <c r="E24" s="24">
        <f t="shared" si="0"/>
        <v>0</v>
      </c>
      <c r="F24" s="25"/>
      <c r="G24" s="26">
        <f>IF(AND(F24&lt;&gt;0,F24&lt;&gt;"",$D24&lt;&gt;""),IFERROR(INT(INDEX('Scoring Coefficients'!$D$2:$D$41,MATCH($C24&amp;F$2,'Scoring Coefficients'!$A$2:$A$41,0))*((ROUNDDOWN((F24*INDEX('Age Factors'!$C$2:$AJ$28,MATCH(F$2,'Age Factors'!$B$2:$B$28,0),MATCH($C24&amp;IF($D24&lt;30,30,FLOOR($D24/5,1)*5),'Age Factors'!$C$1:$AJ$1,0))),2)-INDEX('Scoring Coefficients'!$E$2:$E$41,MATCH($C24&amp;F$2,'Scoring Coefficients'!$A$2:$A$41,0)))^INDEX('Scoring Coefficients'!$F$2:$F$41,MATCH($C24&amp;F$2,'Scoring Coefficients'!$A$2:$A$41,0)))),0),0)</f>
        <v>0</v>
      </c>
      <c r="H24" s="27"/>
      <c r="I24" s="26">
        <f>IF(AND(H24&lt;&gt;0,H24&lt;&gt;"",$D24&lt;&gt;""),IFERROR(INT(INDEX('Scoring Coefficients'!$D$2:$D$41,MATCH($C24&amp;H$2,'Scoring Coefficients'!$A$2:$A$41,0))*((ROUNDDOWN((H24*INDEX('Age Factors'!$C$2:$AJ$28,MATCH(H$2,'Age Factors'!$B$2:$B$28,0),MATCH($C24&amp;IF($D24&lt;30,30,FLOOR($D24/5,1)*5),'Age Factors'!$C$1:$AJ$1,0))),2)-INDEX('Scoring Coefficients'!$E$2:$E$41,MATCH($C24&amp;H$2,'Scoring Coefficients'!$A$2:$A$41,0)))^INDEX('Scoring Coefficients'!$F$2:$F$41,MATCH($C24&amp;H$2,'Scoring Coefficients'!$A$2:$A$41,0)))),0),0)</f>
        <v>0</v>
      </c>
      <c r="J24" s="27"/>
      <c r="K24" s="26">
        <f>IF(AND(J24&lt;&gt;0,J24&lt;&gt;"",$D24&lt;&gt;""),IFERROR(INT(INDEX('Scoring Coefficients'!$D$2:$D$41,MATCH($C24&amp;J$2,'Scoring Coefficients'!$A$2:$A$41,0))*((ROUNDDOWN((J24*INDEX('Age Factors'!$C$2:$AJ$28,MATCH(J$2,'Age Factors'!$B$2:$B$28,0),MATCH($C24&amp;IF($D24&lt;30,30,FLOOR($D24/5,1)*5),'Age Factors'!$C$1:$AJ$1,0))),2)-INDEX('Scoring Coefficients'!$E$2:$E$41,MATCH($C24&amp;J$2,'Scoring Coefficients'!$A$2:$A$41,0)))^INDEX('Scoring Coefficients'!$F$2:$F$41,MATCH($C24&amp;J$2,'Scoring Coefficients'!$A$2:$A$41,0)))),0),0)</f>
        <v>0</v>
      </c>
      <c r="L24" s="27"/>
      <c r="M24" s="26">
        <f>IF(AND(L24&lt;&gt;0,L24&lt;&gt;"",$D24&lt;&gt;""),IFERROR(INT(INDEX('Scoring Coefficients'!$D$2:$D$41,MATCH($C24&amp;L$2,'Scoring Coefficients'!$A$2:$A$41,0))*((ROUNDDOWN((L24*INDEX('Age Factors'!$C$2:$AJ$28,MATCH(L$2,'Age Factors'!$B$2:$B$28,0),MATCH($C24&amp;IF($D24&lt;30,30,FLOOR($D24/5,1)*5),'Age Factors'!$C$1:$AJ$1,0))),2)-INDEX('Scoring Coefficients'!$E$2:$E$41,MATCH($C24&amp;L$2,'Scoring Coefficients'!$A$2:$A$41,0)))^INDEX('Scoring Coefficients'!$F$2:$F$41,MATCH($C24&amp;L$2,'Scoring Coefficients'!$A$2:$A$41,0)))),0),0)</f>
        <v>0</v>
      </c>
      <c r="N24" s="27"/>
      <c r="O24" s="26">
        <f>IF(AND(N24&lt;&gt;0,N24&lt;&gt;"",$D24&lt;&gt;""),IFERROR(INT(INDEX('Scoring Coefficients'!$D$2:$D$41,MATCH($C24&amp;N$2,'Scoring Coefficients'!$A$2:$A$41,0))*((ROUNDDOWN((N24*INDEX('Age Factors'!$C$2:$AJ$28,MATCH(N$2,'Age Factors'!$B$2:$B$28,0),MATCH($C24&amp;IF($D24&lt;30,30,FLOOR($D24/5,1)*5),'Age Factors'!$C$1:$AJ$1,0))),2)-INDEX('Scoring Coefficients'!$E$2:$E$41,MATCH($C24&amp;N$2,'Scoring Coefficients'!$A$2:$A$41,0)))^INDEX('Scoring Coefficients'!$F$2:$F$41,MATCH($C24&amp;N$2,'Scoring Coefficients'!$A$2:$A$41,0)))),0),0)</f>
        <v>0</v>
      </c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5" ht="15">
      <c r="A25" s="22"/>
      <c r="B25" s="22"/>
      <c r="C25" s="23"/>
      <c r="D25" s="23"/>
      <c r="E25" s="24">
        <f t="shared" si="0"/>
        <v>0</v>
      </c>
      <c r="F25" s="25"/>
      <c r="G25" s="26">
        <f>IF(AND(F25&lt;&gt;0,F25&lt;&gt;"",$D25&lt;&gt;""),IFERROR(INT(INDEX('Scoring Coefficients'!$D$2:$D$41,MATCH($C25&amp;F$2,'Scoring Coefficients'!$A$2:$A$41,0))*((ROUNDDOWN((F25*INDEX('Age Factors'!$C$2:$AJ$28,MATCH(F$2,'Age Factors'!$B$2:$B$28,0),MATCH($C25&amp;IF($D25&lt;30,30,FLOOR($D25/5,1)*5),'Age Factors'!$C$1:$AJ$1,0))),2)-INDEX('Scoring Coefficients'!$E$2:$E$41,MATCH($C25&amp;F$2,'Scoring Coefficients'!$A$2:$A$41,0)))^INDEX('Scoring Coefficients'!$F$2:$F$41,MATCH($C25&amp;F$2,'Scoring Coefficients'!$A$2:$A$41,0)))),0),0)</f>
        <v>0</v>
      </c>
      <c r="H25" s="27"/>
      <c r="I25" s="26">
        <f>IF(AND(H25&lt;&gt;0,H25&lt;&gt;"",$D25&lt;&gt;""),IFERROR(INT(INDEX('Scoring Coefficients'!$D$2:$D$41,MATCH($C25&amp;H$2,'Scoring Coefficients'!$A$2:$A$41,0))*((ROUNDDOWN((H25*INDEX('Age Factors'!$C$2:$AJ$28,MATCH(H$2,'Age Factors'!$B$2:$B$28,0),MATCH($C25&amp;IF($D25&lt;30,30,FLOOR($D25/5,1)*5),'Age Factors'!$C$1:$AJ$1,0))),2)-INDEX('Scoring Coefficients'!$E$2:$E$41,MATCH($C25&amp;H$2,'Scoring Coefficients'!$A$2:$A$41,0)))^INDEX('Scoring Coefficients'!$F$2:$F$41,MATCH($C25&amp;H$2,'Scoring Coefficients'!$A$2:$A$41,0)))),0),0)</f>
        <v>0</v>
      </c>
      <c r="J25" s="27"/>
      <c r="K25" s="26">
        <f>IF(AND(J25&lt;&gt;0,J25&lt;&gt;"",$D25&lt;&gt;""),IFERROR(INT(INDEX('Scoring Coefficients'!$D$2:$D$41,MATCH($C25&amp;J$2,'Scoring Coefficients'!$A$2:$A$41,0))*((ROUNDDOWN((J25*INDEX('Age Factors'!$C$2:$AJ$28,MATCH(J$2,'Age Factors'!$B$2:$B$28,0),MATCH($C25&amp;IF($D25&lt;30,30,FLOOR($D25/5,1)*5),'Age Factors'!$C$1:$AJ$1,0))),2)-INDEX('Scoring Coefficients'!$E$2:$E$41,MATCH($C25&amp;J$2,'Scoring Coefficients'!$A$2:$A$41,0)))^INDEX('Scoring Coefficients'!$F$2:$F$41,MATCH($C25&amp;J$2,'Scoring Coefficients'!$A$2:$A$41,0)))),0),0)</f>
        <v>0</v>
      </c>
      <c r="L25" s="27"/>
      <c r="M25" s="26">
        <f>IF(AND(L25&lt;&gt;0,L25&lt;&gt;"",$D25&lt;&gt;""),IFERROR(INT(INDEX('Scoring Coefficients'!$D$2:$D$41,MATCH($C25&amp;L$2,'Scoring Coefficients'!$A$2:$A$41,0))*((ROUNDDOWN((L25*INDEX('Age Factors'!$C$2:$AJ$28,MATCH(L$2,'Age Factors'!$B$2:$B$28,0),MATCH($C25&amp;IF($D25&lt;30,30,FLOOR($D25/5,1)*5),'Age Factors'!$C$1:$AJ$1,0))),2)-INDEX('Scoring Coefficients'!$E$2:$E$41,MATCH($C25&amp;L$2,'Scoring Coefficients'!$A$2:$A$41,0)))^INDEX('Scoring Coefficients'!$F$2:$F$41,MATCH($C25&amp;L$2,'Scoring Coefficients'!$A$2:$A$41,0)))),0),0)</f>
        <v>0</v>
      </c>
      <c r="N25" s="27"/>
      <c r="O25" s="26">
        <f>IF(AND(N25&lt;&gt;0,N25&lt;&gt;"",$D25&lt;&gt;""),IFERROR(INT(INDEX('Scoring Coefficients'!$D$2:$D$41,MATCH($C25&amp;N$2,'Scoring Coefficients'!$A$2:$A$41,0))*((ROUNDDOWN((N25*INDEX('Age Factors'!$C$2:$AJ$28,MATCH(N$2,'Age Factors'!$B$2:$B$28,0),MATCH($C25&amp;IF($D25&lt;30,30,FLOOR($D25/5,1)*5),'Age Factors'!$C$1:$AJ$1,0))),2)-INDEX('Scoring Coefficients'!$E$2:$E$41,MATCH($C25&amp;N$2,'Scoring Coefficients'!$A$2:$A$41,0)))^INDEX('Scoring Coefficients'!$F$2:$F$41,MATCH($C25&amp;N$2,'Scoring Coefficients'!$A$2:$A$41,0)))),0),0)</f>
        <v>0</v>
      </c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1:25" ht="15">
      <c r="A26" s="22"/>
      <c r="B26" s="22"/>
      <c r="C26" s="23"/>
      <c r="D26" s="23"/>
      <c r="E26" s="24">
        <f t="shared" si="0"/>
        <v>0</v>
      </c>
      <c r="F26" s="25"/>
      <c r="G26" s="26">
        <f>IF(AND(F26&lt;&gt;0,F26&lt;&gt;"",$D26&lt;&gt;""),IFERROR(INT(INDEX('Scoring Coefficients'!$D$2:$D$41,MATCH($C26&amp;F$2,'Scoring Coefficients'!$A$2:$A$41,0))*((ROUNDDOWN((F26*INDEX('Age Factors'!$C$2:$AJ$28,MATCH(F$2,'Age Factors'!$B$2:$B$28,0),MATCH($C26&amp;IF($D26&lt;30,30,FLOOR($D26/5,1)*5),'Age Factors'!$C$1:$AJ$1,0))),2)-INDEX('Scoring Coefficients'!$E$2:$E$41,MATCH($C26&amp;F$2,'Scoring Coefficients'!$A$2:$A$41,0)))^INDEX('Scoring Coefficients'!$F$2:$F$41,MATCH($C26&amp;F$2,'Scoring Coefficients'!$A$2:$A$41,0)))),0),0)</f>
        <v>0</v>
      </c>
      <c r="H26" s="27"/>
      <c r="I26" s="26">
        <f>IF(AND(H26&lt;&gt;0,H26&lt;&gt;"",$D26&lt;&gt;""),IFERROR(INT(INDEX('Scoring Coefficients'!$D$2:$D$41,MATCH($C26&amp;H$2,'Scoring Coefficients'!$A$2:$A$41,0))*((ROUNDDOWN((H26*INDEX('Age Factors'!$C$2:$AJ$28,MATCH(H$2,'Age Factors'!$B$2:$B$28,0),MATCH($C26&amp;IF($D26&lt;30,30,FLOOR($D26/5,1)*5),'Age Factors'!$C$1:$AJ$1,0))),2)-INDEX('Scoring Coefficients'!$E$2:$E$41,MATCH($C26&amp;H$2,'Scoring Coefficients'!$A$2:$A$41,0)))^INDEX('Scoring Coefficients'!$F$2:$F$41,MATCH($C26&amp;H$2,'Scoring Coefficients'!$A$2:$A$41,0)))),0),0)</f>
        <v>0</v>
      </c>
      <c r="J26" s="27"/>
      <c r="K26" s="26">
        <f>IF(AND(J26&lt;&gt;0,J26&lt;&gt;"",$D26&lt;&gt;""),IFERROR(INT(INDEX('Scoring Coefficients'!$D$2:$D$41,MATCH($C26&amp;J$2,'Scoring Coefficients'!$A$2:$A$41,0))*((ROUNDDOWN((J26*INDEX('Age Factors'!$C$2:$AJ$28,MATCH(J$2,'Age Factors'!$B$2:$B$28,0),MATCH($C26&amp;IF($D26&lt;30,30,FLOOR($D26/5,1)*5),'Age Factors'!$C$1:$AJ$1,0))),2)-INDEX('Scoring Coefficients'!$E$2:$E$41,MATCH($C26&amp;J$2,'Scoring Coefficients'!$A$2:$A$41,0)))^INDEX('Scoring Coefficients'!$F$2:$F$41,MATCH($C26&amp;J$2,'Scoring Coefficients'!$A$2:$A$41,0)))),0),0)</f>
        <v>0</v>
      </c>
      <c r="L26" s="27"/>
      <c r="M26" s="26">
        <f>IF(AND(L26&lt;&gt;0,L26&lt;&gt;"",$D26&lt;&gt;""),IFERROR(INT(INDEX('Scoring Coefficients'!$D$2:$D$41,MATCH($C26&amp;L$2,'Scoring Coefficients'!$A$2:$A$41,0))*((ROUNDDOWN((L26*INDEX('Age Factors'!$C$2:$AJ$28,MATCH(L$2,'Age Factors'!$B$2:$B$28,0),MATCH($C26&amp;IF($D26&lt;30,30,FLOOR($D26/5,1)*5),'Age Factors'!$C$1:$AJ$1,0))),2)-INDEX('Scoring Coefficients'!$E$2:$E$41,MATCH($C26&amp;L$2,'Scoring Coefficients'!$A$2:$A$41,0)))^INDEX('Scoring Coefficients'!$F$2:$F$41,MATCH($C26&amp;L$2,'Scoring Coefficients'!$A$2:$A$41,0)))),0),0)</f>
        <v>0</v>
      </c>
      <c r="N26" s="27"/>
      <c r="O26" s="26">
        <f>IF(AND(N26&lt;&gt;0,N26&lt;&gt;"",$D26&lt;&gt;""),IFERROR(INT(INDEX('Scoring Coefficients'!$D$2:$D$41,MATCH($C26&amp;N$2,'Scoring Coefficients'!$A$2:$A$41,0))*((ROUNDDOWN((N26*INDEX('Age Factors'!$C$2:$AJ$28,MATCH(N$2,'Age Factors'!$B$2:$B$28,0),MATCH($C26&amp;IF($D26&lt;30,30,FLOOR($D26/5,1)*5),'Age Factors'!$C$1:$AJ$1,0))),2)-INDEX('Scoring Coefficients'!$E$2:$E$41,MATCH($C26&amp;N$2,'Scoring Coefficients'!$A$2:$A$41,0)))^INDEX('Scoring Coefficients'!$F$2:$F$41,MATCH($C26&amp;N$2,'Scoring Coefficients'!$A$2:$A$41,0)))),0),0)</f>
        <v>0</v>
      </c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spans="1:25" ht="15">
      <c r="A27" s="22"/>
      <c r="B27" s="22"/>
      <c r="C27" s="23"/>
      <c r="D27" s="23"/>
      <c r="E27" s="24">
        <f t="shared" si="0"/>
        <v>0</v>
      </c>
      <c r="F27" s="25"/>
      <c r="G27" s="26">
        <f>IF(AND(F27&lt;&gt;0,F27&lt;&gt;"",$D27&lt;&gt;""),IFERROR(INT(INDEX('Scoring Coefficients'!$D$2:$D$41,MATCH($C27&amp;F$2,'Scoring Coefficients'!$A$2:$A$41,0))*((ROUNDDOWN((F27*INDEX('Age Factors'!$C$2:$AJ$28,MATCH(F$2,'Age Factors'!$B$2:$B$28,0),MATCH($C27&amp;IF($D27&lt;30,30,FLOOR($D27/5,1)*5),'Age Factors'!$C$1:$AJ$1,0))),2)-INDEX('Scoring Coefficients'!$E$2:$E$41,MATCH($C27&amp;F$2,'Scoring Coefficients'!$A$2:$A$41,0)))^INDEX('Scoring Coefficients'!$F$2:$F$41,MATCH($C27&amp;F$2,'Scoring Coefficients'!$A$2:$A$41,0)))),0),0)</f>
        <v>0</v>
      </c>
      <c r="H27" s="27"/>
      <c r="I27" s="26">
        <f>IF(AND(H27&lt;&gt;0,H27&lt;&gt;"",$D27&lt;&gt;""),IFERROR(INT(INDEX('Scoring Coefficients'!$D$2:$D$41,MATCH($C27&amp;H$2,'Scoring Coefficients'!$A$2:$A$41,0))*((ROUNDDOWN((H27*INDEX('Age Factors'!$C$2:$AJ$28,MATCH(H$2,'Age Factors'!$B$2:$B$28,0),MATCH($C27&amp;IF($D27&lt;30,30,FLOOR($D27/5,1)*5),'Age Factors'!$C$1:$AJ$1,0))),2)-INDEX('Scoring Coefficients'!$E$2:$E$41,MATCH($C27&amp;H$2,'Scoring Coefficients'!$A$2:$A$41,0)))^INDEX('Scoring Coefficients'!$F$2:$F$41,MATCH($C27&amp;H$2,'Scoring Coefficients'!$A$2:$A$41,0)))),0),0)</f>
        <v>0</v>
      </c>
      <c r="J27" s="27"/>
      <c r="K27" s="26">
        <f>IF(AND(J27&lt;&gt;0,J27&lt;&gt;"",$D27&lt;&gt;""),IFERROR(INT(INDEX('Scoring Coefficients'!$D$2:$D$41,MATCH($C27&amp;J$2,'Scoring Coefficients'!$A$2:$A$41,0))*((ROUNDDOWN((J27*INDEX('Age Factors'!$C$2:$AJ$28,MATCH(J$2,'Age Factors'!$B$2:$B$28,0),MATCH($C27&amp;IF($D27&lt;30,30,FLOOR($D27/5,1)*5),'Age Factors'!$C$1:$AJ$1,0))),2)-INDEX('Scoring Coefficients'!$E$2:$E$41,MATCH($C27&amp;J$2,'Scoring Coefficients'!$A$2:$A$41,0)))^INDEX('Scoring Coefficients'!$F$2:$F$41,MATCH($C27&amp;J$2,'Scoring Coefficients'!$A$2:$A$41,0)))),0),0)</f>
        <v>0</v>
      </c>
      <c r="L27" s="27"/>
      <c r="M27" s="26">
        <f>IF(AND(L27&lt;&gt;0,L27&lt;&gt;"",$D27&lt;&gt;""),IFERROR(INT(INDEX('Scoring Coefficients'!$D$2:$D$41,MATCH($C27&amp;L$2,'Scoring Coefficients'!$A$2:$A$41,0))*((ROUNDDOWN((L27*INDEX('Age Factors'!$C$2:$AJ$28,MATCH(L$2,'Age Factors'!$B$2:$B$28,0),MATCH($C27&amp;IF($D27&lt;30,30,FLOOR($D27/5,1)*5),'Age Factors'!$C$1:$AJ$1,0))),2)-INDEX('Scoring Coefficients'!$E$2:$E$41,MATCH($C27&amp;L$2,'Scoring Coefficients'!$A$2:$A$41,0)))^INDEX('Scoring Coefficients'!$F$2:$F$41,MATCH($C27&amp;L$2,'Scoring Coefficients'!$A$2:$A$41,0)))),0),0)</f>
        <v>0</v>
      </c>
      <c r="N27" s="27"/>
      <c r="O27" s="26">
        <f>IF(AND(N27&lt;&gt;0,N27&lt;&gt;"",$D27&lt;&gt;""),IFERROR(INT(INDEX('Scoring Coefficients'!$D$2:$D$41,MATCH($C27&amp;N$2,'Scoring Coefficients'!$A$2:$A$41,0))*((ROUNDDOWN((N27*INDEX('Age Factors'!$C$2:$AJ$28,MATCH(N$2,'Age Factors'!$B$2:$B$28,0),MATCH($C27&amp;IF($D27&lt;30,30,FLOOR($D27/5,1)*5),'Age Factors'!$C$1:$AJ$1,0))),2)-INDEX('Scoring Coefficients'!$E$2:$E$41,MATCH($C27&amp;N$2,'Scoring Coefficients'!$A$2:$A$41,0)))^INDEX('Scoring Coefficients'!$F$2:$F$41,MATCH($C27&amp;N$2,'Scoring Coefficients'!$A$2:$A$41,0)))),0),0)</f>
        <v>0</v>
      </c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5" ht="15">
      <c r="A28" s="22"/>
      <c r="B28" s="22"/>
      <c r="C28" s="23"/>
      <c r="D28" s="23"/>
      <c r="E28" s="24">
        <f t="shared" si="0"/>
        <v>0</v>
      </c>
      <c r="F28" s="25"/>
      <c r="G28" s="26">
        <f>IF(AND(F28&lt;&gt;0,F28&lt;&gt;"",$D28&lt;&gt;""),IFERROR(INT(INDEX('Scoring Coefficients'!$D$2:$D$41,MATCH($C28&amp;F$2,'Scoring Coefficients'!$A$2:$A$41,0))*((ROUNDDOWN((F28*INDEX('Age Factors'!$C$2:$AJ$28,MATCH(F$2,'Age Factors'!$B$2:$B$28,0),MATCH($C28&amp;IF($D28&lt;30,30,FLOOR($D28/5,1)*5),'Age Factors'!$C$1:$AJ$1,0))),2)-INDEX('Scoring Coefficients'!$E$2:$E$41,MATCH($C28&amp;F$2,'Scoring Coefficients'!$A$2:$A$41,0)))^INDEX('Scoring Coefficients'!$F$2:$F$41,MATCH($C28&amp;F$2,'Scoring Coefficients'!$A$2:$A$41,0)))),0),0)</f>
        <v>0</v>
      </c>
      <c r="H28" s="27"/>
      <c r="I28" s="26">
        <f>IF(AND(H28&lt;&gt;0,H28&lt;&gt;"",$D28&lt;&gt;""),IFERROR(INT(INDEX('Scoring Coefficients'!$D$2:$D$41,MATCH($C28&amp;H$2,'Scoring Coefficients'!$A$2:$A$41,0))*((ROUNDDOWN((H28*INDEX('Age Factors'!$C$2:$AJ$28,MATCH(H$2,'Age Factors'!$B$2:$B$28,0),MATCH($C28&amp;IF($D28&lt;30,30,FLOOR($D28/5,1)*5),'Age Factors'!$C$1:$AJ$1,0))),2)-INDEX('Scoring Coefficients'!$E$2:$E$41,MATCH($C28&amp;H$2,'Scoring Coefficients'!$A$2:$A$41,0)))^INDEX('Scoring Coefficients'!$F$2:$F$41,MATCH($C28&amp;H$2,'Scoring Coefficients'!$A$2:$A$41,0)))),0),0)</f>
        <v>0</v>
      </c>
      <c r="J28" s="27"/>
      <c r="K28" s="26">
        <f>IF(AND(J28&lt;&gt;0,J28&lt;&gt;"",$D28&lt;&gt;""),IFERROR(INT(INDEX('Scoring Coefficients'!$D$2:$D$41,MATCH($C28&amp;J$2,'Scoring Coefficients'!$A$2:$A$41,0))*((ROUNDDOWN((J28*INDEX('Age Factors'!$C$2:$AJ$28,MATCH(J$2,'Age Factors'!$B$2:$B$28,0),MATCH($C28&amp;IF($D28&lt;30,30,FLOOR($D28/5,1)*5),'Age Factors'!$C$1:$AJ$1,0))),2)-INDEX('Scoring Coefficients'!$E$2:$E$41,MATCH($C28&amp;J$2,'Scoring Coefficients'!$A$2:$A$41,0)))^INDEX('Scoring Coefficients'!$F$2:$F$41,MATCH($C28&amp;J$2,'Scoring Coefficients'!$A$2:$A$41,0)))),0),0)</f>
        <v>0</v>
      </c>
      <c r="L28" s="27"/>
      <c r="M28" s="26">
        <f>IF(AND(L28&lt;&gt;0,L28&lt;&gt;"",$D28&lt;&gt;""),IFERROR(INT(INDEX('Scoring Coefficients'!$D$2:$D$41,MATCH($C28&amp;L$2,'Scoring Coefficients'!$A$2:$A$41,0))*((ROUNDDOWN((L28*INDEX('Age Factors'!$C$2:$AJ$28,MATCH(L$2,'Age Factors'!$B$2:$B$28,0),MATCH($C28&amp;IF($D28&lt;30,30,FLOOR($D28/5,1)*5),'Age Factors'!$C$1:$AJ$1,0))),2)-INDEX('Scoring Coefficients'!$E$2:$E$41,MATCH($C28&amp;L$2,'Scoring Coefficients'!$A$2:$A$41,0)))^INDEX('Scoring Coefficients'!$F$2:$F$41,MATCH($C28&amp;L$2,'Scoring Coefficients'!$A$2:$A$41,0)))),0),0)</f>
        <v>0</v>
      </c>
      <c r="N28" s="27"/>
      <c r="O28" s="26">
        <f>IF(AND(N28&lt;&gt;0,N28&lt;&gt;"",$D28&lt;&gt;""),IFERROR(INT(INDEX('Scoring Coefficients'!$D$2:$D$41,MATCH($C28&amp;N$2,'Scoring Coefficients'!$A$2:$A$41,0))*((ROUNDDOWN((N28*INDEX('Age Factors'!$C$2:$AJ$28,MATCH(N$2,'Age Factors'!$B$2:$B$28,0),MATCH($C28&amp;IF($D28&lt;30,30,FLOOR($D28/5,1)*5),'Age Factors'!$C$1:$AJ$1,0))),2)-INDEX('Scoring Coefficients'!$E$2:$E$41,MATCH($C28&amp;N$2,'Scoring Coefficients'!$A$2:$A$41,0)))^INDEX('Scoring Coefficients'!$F$2:$F$41,MATCH($C28&amp;N$2,'Scoring Coefficients'!$A$2:$A$41,0)))),0),0)</f>
        <v>0</v>
      </c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1:25" ht="15">
      <c r="A29" s="22"/>
      <c r="B29" s="22"/>
      <c r="C29" s="23"/>
      <c r="D29" s="23"/>
      <c r="E29" s="24">
        <f t="shared" si="0"/>
        <v>0</v>
      </c>
      <c r="F29" s="25"/>
      <c r="G29" s="26">
        <f>IF(AND(F29&lt;&gt;0,F29&lt;&gt;"",$D29&lt;&gt;""),IFERROR(INT(INDEX('Scoring Coefficients'!$D$2:$D$41,MATCH($C29&amp;F$2,'Scoring Coefficients'!$A$2:$A$41,0))*((ROUNDDOWN((F29*INDEX('Age Factors'!$C$2:$AJ$28,MATCH(F$2,'Age Factors'!$B$2:$B$28,0),MATCH($C29&amp;IF($D29&lt;30,30,FLOOR($D29/5,1)*5),'Age Factors'!$C$1:$AJ$1,0))),2)-INDEX('Scoring Coefficients'!$E$2:$E$41,MATCH($C29&amp;F$2,'Scoring Coefficients'!$A$2:$A$41,0)))^INDEX('Scoring Coefficients'!$F$2:$F$41,MATCH($C29&amp;F$2,'Scoring Coefficients'!$A$2:$A$41,0)))),0),0)</f>
        <v>0</v>
      </c>
      <c r="H29" s="27"/>
      <c r="I29" s="26">
        <f>IF(AND(H29&lt;&gt;0,H29&lt;&gt;"",$D29&lt;&gt;""),IFERROR(INT(INDEX('Scoring Coefficients'!$D$2:$D$41,MATCH($C29&amp;H$2,'Scoring Coefficients'!$A$2:$A$41,0))*((ROUNDDOWN((H29*INDEX('Age Factors'!$C$2:$AJ$28,MATCH(H$2,'Age Factors'!$B$2:$B$28,0),MATCH($C29&amp;IF($D29&lt;30,30,FLOOR($D29/5,1)*5),'Age Factors'!$C$1:$AJ$1,0))),2)-INDEX('Scoring Coefficients'!$E$2:$E$41,MATCH($C29&amp;H$2,'Scoring Coefficients'!$A$2:$A$41,0)))^INDEX('Scoring Coefficients'!$F$2:$F$41,MATCH($C29&amp;H$2,'Scoring Coefficients'!$A$2:$A$41,0)))),0),0)</f>
        <v>0</v>
      </c>
      <c r="J29" s="27"/>
      <c r="K29" s="26">
        <f>IF(AND(J29&lt;&gt;0,J29&lt;&gt;"",$D29&lt;&gt;""),IFERROR(INT(INDEX('Scoring Coefficients'!$D$2:$D$41,MATCH($C29&amp;J$2,'Scoring Coefficients'!$A$2:$A$41,0))*((ROUNDDOWN((J29*INDEX('Age Factors'!$C$2:$AJ$28,MATCH(J$2,'Age Factors'!$B$2:$B$28,0),MATCH($C29&amp;IF($D29&lt;30,30,FLOOR($D29/5,1)*5),'Age Factors'!$C$1:$AJ$1,0))),2)-INDEX('Scoring Coefficients'!$E$2:$E$41,MATCH($C29&amp;J$2,'Scoring Coefficients'!$A$2:$A$41,0)))^INDEX('Scoring Coefficients'!$F$2:$F$41,MATCH($C29&amp;J$2,'Scoring Coefficients'!$A$2:$A$41,0)))),0),0)</f>
        <v>0</v>
      </c>
      <c r="L29" s="27"/>
      <c r="M29" s="26">
        <f>IF(AND(L29&lt;&gt;0,L29&lt;&gt;"",$D29&lt;&gt;""),IFERROR(INT(INDEX('Scoring Coefficients'!$D$2:$D$41,MATCH($C29&amp;L$2,'Scoring Coefficients'!$A$2:$A$41,0))*((ROUNDDOWN((L29*INDEX('Age Factors'!$C$2:$AJ$28,MATCH(L$2,'Age Factors'!$B$2:$B$28,0),MATCH($C29&amp;IF($D29&lt;30,30,FLOOR($D29/5,1)*5),'Age Factors'!$C$1:$AJ$1,0))),2)-INDEX('Scoring Coefficients'!$E$2:$E$41,MATCH($C29&amp;L$2,'Scoring Coefficients'!$A$2:$A$41,0)))^INDEX('Scoring Coefficients'!$F$2:$F$41,MATCH($C29&amp;L$2,'Scoring Coefficients'!$A$2:$A$41,0)))),0),0)</f>
        <v>0</v>
      </c>
      <c r="N29" s="27"/>
      <c r="O29" s="26">
        <f>IF(AND(N29&lt;&gt;0,N29&lt;&gt;"",$D29&lt;&gt;""),IFERROR(INT(INDEX('Scoring Coefficients'!$D$2:$D$41,MATCH($C29&amp;N$2,'Scoring Coefficients'!$A$2:$A$41,0))*((ROUNDDOWN((N29*INDEX('Age Factors'!$C$2:$AJ$28,MATCH(N$2,'Age Factors'!$B$2:$B$28,0),MATCH($C29&amp;IF($D29&lt;30,30,FLOOR($D29/5,1)*5),'Age Factors'!$C$1:$AJ$1,0))),2)-INDEX('Scoring Coefficients'!$E$2:$E$41,MATCH($C29&amp;N$2,'Scoring Coefficients'!$A$2:$A$41,0)))^INDEX('Scoring Coefficients'!$F$2:$F$41,MATCH($C29&amp;N$2,'Scoring Coefficients'!$A$2:$A$41,0)))),0),0)</f>
        <v>0</v>
      </c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spans="1:25" ht="15">
      <c r="A30" s="22"/>
      <c r="B30" s="22"/>
      <c r="C30" s="23"/>
      <c r="D30" s="23"/>
      <c r="E30" s="24">
        <f t="shared" si="0"/>
        <v>0</v>
      </c>
      <c r="F30" s="25"/>
      <c r="G30" s="26">
        <f>IF(AND(F30&lt;&gt;0,F30&lt;&gt;"",$D30&lt;&gt;""),IFERROR(INT(INDEX('Scoring Coefficients'!$D$2:$D$41,MATCH($C30&amp;F$2,'Scoring Coefficients'!$A$2:$A$41,0))*((ROUNDDOWN((F30*INDEX('Age Factors'!$C$2:$AJ$28,MATCH(F$2,'Age Factors'!$B$2:$B$28,0),MATCH($C30&amp;IF($D30&lt;30,30,FLOOR($D30/5,1)*5),'Age Factors'!$C$1:$AJ$1,0))),2)-INDEX('Scoring Coefficients'!$E$2:$E$41,MATCH($C30&amp;F$2,'Scoring Coefficients'!$A$2:$A$41,0)))^INDEX('Scoring Coefficients'!$F$2:$F$41,MATCH($C30&amp;F$2,'Scoring Coefficients'!$A$2:$A$41,0)))),0),0)</f>
        <v>0</v>
      </c>
      <c r="H30" s="27"/>
      <c r="I30" s="26">
        <f>IF(AND(H30&lt;&gt;0,H30&lt;&gt;"",$D30&lt;&gt;""),IFERROR(INT(INDEX('Scoring Coefficients'!$D$2:$D$41,MATCH($C30&amp;H$2,'Scoring Coefficients'!$A$2:$A$41,0))*((ROUNDDOWN((H30*INDEX('Age Factors'!$C$2:$AJ$28,MATCH(H$2,'Age Factors'!$B$2:$B$28,0),MATCH($C30&amp;IF($D30&lt;30,30,FLOOR($D30/5,1)*5),'Age Factors'!$C$1:$AJ$1,0))),2)-INDEX('Scoring Coefficients'!$E$2:$E$41,MATCH($C30&amp;H$2,'Scoring Coefficients'!$A$2:$A$41,0)))^INDEX('Scoring Coefficients'!$F$2:$F$41,MATCH($C30&amp;H$2,'Scoring Coefficients'!$A$2:$A$41,0)))),0),0)</f>
        <v>0</v>
      </c>
      <c r="J30" s="27"/>
      <c r="K30" s="26">
        <f>IF(AND(J30&lt;&gt;0,J30&lt;&gt;"",$D30&lt;&gt;""),IFERROR(INT(INDEX('Scoring Coefficients'!$D$2:$D$41,MATCH($C30&amp;J$2,'Scoring Coefficients'!$A$2:$A$41,0))*((ROUNDDOWN((J30*INDEX('Age Factors'!$C$2:$AJ$28,MATCH(J$2,'Age Factors'!$B$2:$B$28,0),MATCH($C30&amp;IF($D30&lt;30,30,FLOOR($D30/5,1)*5),'Age Factors'!$C$1:$AJ$1,0))),2)-INDEX('Scoring Coefficients'!$E$2:$E$41,MATCH($C30&amp;J$2,'Scoring Coefficients'!$A$2:$A$41,0)))^INDEX('Scoring Coefficients'!$F$2:$F$41,MATCH($C30&amp;J$2,'Scoring Coefficients'!$A$2:$A$41,0)))),0),0)</f>
        <v>0</v>
      </c>
      <c r="L30" s="27"/>
      <c r="M30" s="26">
        <f>IF(AND(L30&lt;&gt;0,L30&lt;&gt;"",$D30&lt;&gt;""),IFERROR(INT(INDEX('Scoring Coefficients'!$D$2:$D$41,MATCH($C30&amp;L$2,'Scoring Coefficients'!$A$2:$A$41,0))*((ROUNDDOWN((L30*INDEX('Age Factors'!$C$2:$AJ$28,MATCH(L$2,'Age Factors'!$B$2:$B$28,0),MATCH($C30&amp;IF($D30&lt;30,30,FLOOR($D30/5,1)*5),'Age Factors'!$C$1:$AJ$1,0))),2)-INDEX('Scoring Coefficients'!$E$2:$E$41,MATCH($C30&amp;L$2,'Scoring Coefficients'!$A$2:$A$41,0)))^INDEX('Scoring Coefficients'!$F$2:$F$41,MATCH($C30&amp;L$2,'Scoring Coefficients'!$A$2:$A$41,0)))),0),0)</f>
        <v>0</v>
      </c>
      <c r="N30" s="27"/>
      <c r="O30" s="26">
        <f>IF(AND(N30&lt;&gt;0,N30&lt;&gt;"",$D30&lt;&gt;""),IFERROR(INT(INDEX('Scoring Coefficients'!$D$2:$D$41,MATCH($C30&amp;N$2,'Scoring Coefficients'!$A$2:$A$41,0))*((ROUNDDOWN((N30*INDEX('Age Factors'!$C$2:$AJ$28,MATCH(N$2,'Age Factors'!$B$2:$B$28,0),MATCH($C30&amp;IF($D30&lt;30,30,FLOOR($D30/5,1)*5),'Age Factors'!$C$1:$AJ$1,0))),2)-INDEX('Scoring Coefficients'!$E$2:$E$41,MATCH($C30&amp;N$2,'Scoring Coefficients'!$A$2:$A$41,0)))^INDEX('Scoring Coefficients'!$F$2:$F$41,MATCH($C30&amp;N$2,'Scoring Coefficients'!$A$2:$A$41,0)))),0),0)</f>
        <v>0</v>
      </c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5" ht="15">
      <c r="A31" s="22"/>
      <c r="B31" s="22"/>
      <c r="C31" s="23"/>
      <c r="D31" s="23"/>
      <c r="E31" s="24">
        <f t="shared" si="0"/>
        <v>0</v>
      </c>
      <c r="F31" s="25"/>
      <c r="G31" s="26">
        <f>IF(AND(F31&lt;&gt;0,F31&lt;&gt;"",$D31&lt;&gt;""),IFERROR(INT(INDEX('Scoring Coefficients'!$D$2:$D$41,MATCH($C31&amp;F$2,'Scoring Coefficients'!$A$2:$A$41,0))*((ROUNDDOWN((F31*INDEX('Age Factors'!$C$2:$AJ$28,MATCH(F$2,'Age Factors'!$B$2:$B$28,0),MATCH($C31&amp;IF($D31&lt;30,30,FLOOR($D31/5,1)*5),'Age Factors'!$C$1:$AJ$1,0))),2)-INDEX('Scoring Coefficients'!$E$2:$E$41,MATCH($C31&amp;F$2,'Scoring Coefficients'!$A$2:$A$41,0)))^INDEX('Scoring Coefficients'!$F$2:$F$41,MATCH($C31&amp;F$2,'Scoring Coefficients'!$A$2:$A$41,0)))),0),0)</f>
        <v>0</v>
      </c>
      <c r="H31" s="27"/>
      <c r="I31" s="26">
        <f>IF(AND(H31&lt;&gt;0,H31&lt;&gt;"",$D31&lt;&gt;""),IFERROR(INT(INDEX('Scoring Coefficients'!$D$2:$D$41,MATCH($C31&amp;H$2,'Scoring Coefficients'!$A$2:$A$41,0))*((ROUNDDOWN((H31*INDEX('Age Factors'!$C$2:$AJ$28,MATCH(H$2,'Age Factors'!$B$2:$B$28,0),MATCH($C31&amp;IF($D31&lt;30,30,FLOOR($D31/5,1)*5),'Age Factors'!$C$1:$AJ$1,0))),2)-INDEX('Scoring Coefficients'!$E$2:$E$41,MATCH($C31&amp;H$2,'Scoring Coefficients'!$A$2:$A$41,0)))^INDEX('Scoring Coefficients'!$F$2:$F$41,MATCH($C31&amp;H$2,'Scoring Coefficients'!$A$2:$A$41,0)))),0),0)</f>
        <v>0</v>
      </c>
      <c r="J31" s="27"/>
      <c r="K31" s="26">
        <f>IF(AND(J31&lt;&gt;0,J31&lt;&gt;"",$D31&lt;&gt;""),IFERROR(INT(INDEX('Scoring Coefficients'!$D$2:$D$41,MATCH($C31&amp;J$2,'Scoring Coefficients'!$A$2:$A$41,0))*((ROUNDDOWN((J31*INDEX('Age Factors'!$C$2:$AJ$28,MATCH(J$2,'Age Factors'!$B$2:$B$28,0),MATCH($C31&amp;IF($D31&lt;30,30,FLOOR($D31/5,1)*5),'Age Factors'!$C$1:$AJ$1,0))),2)-INDEX('Scoring Coefficients'!$E$2:$E$41,MATCH($C31&amp;J$2,'Scoring Coefficients'!$A$2:$A$41,0)))^INDEX('Scoring Coefficients'!$F$2:$F$41,MATCH($C31&amp;J$2,'Scoring Coefficients'!$A$2:$A$41,0)))),0),0)</f>
        <v>0</v>
      </c>
      <c r="L31" s="27"/>
      <c r="M31" s="26">
        <f>IF(AND(L31&lt;&gt;0,L31&lt;&gt;"",$D31&lt;&gt;""),IFERROR(INT(INDEX('Scoring Coefficients'!$D$2:$D$41,MATCH($C31&amp;L$2,'Scoring Coefficients'!$A$2:$A$41,0))*((ROUNDDOWN((L31*INDEX('Age Factors'!$C$2:$AJ$28,MATCH(L$2,'Age Factors'!$B$2:$B$28,0),MATCH($C31&amp;IF($D31&lt;30,30,FLOOR($D31/5,1)*5),'Age Factors'!$C$1:$AJ$1,0))),2)-INDEX('Scoring Coefficients'!$E$2:$E$41,MATCH($C31&amp;L$2,'Scoring Coefficients'!$A$2:$A$41,0)))^INDEX('Scoring Coefficients'!$F$2:$F$41,MATCH($C31&amp;L$2,'Scoring Coefficients'!$A$2:$A$41,0)))),0),0)</f>
        <v>0</v>
      </c>
      <c r="N31" s="27"/>
      <c r="O31" s="26">
        <f>IF(AND(N31&lt;&gt;0,N31&lt;&gt;"",$D31&lt;&gt;""),IFERROR(INT(INDEX('Scoring Coefficients'!$D$2:$D$41,MATCH($C31&amp;N$2,'Scoring Coefficients'!$A$2:$A$41,0))*((ROUNDDOWN((N31*INDEX('Age Factors'!$C$2:$AJ$28,MATCH(N$2,'Age Factors'!$B$2:$B$28,0),MATCH($C31&amp;IF($D31&lt;30,30,FLOOR($D31/5,1)*5),'Age Factors'!$C$1:$AJ$1,0))),2)-INDEX('Scoring Coefficients'!$E$2:$E$41,MATCH($C31&amp;N$2,'Scoring Coefficients'!$A$2:$A$41,0)))^INDEX('Scoring Coefficients'!$F$2:$F$41,MATCH($C31&amp;N$2,'Scoring Coefficients'!$A$2:$A$41,0)))),0),0)</f>
        <v>0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5">
      <c r="A32" s="22"/>
      <c r="B32" s="22"/>
      <c r="C32" s="23"/>
      <c r="D32" s="23"/>
      <c r="E32" s="24">
        <f t="shared" si="0"/>
        <v>0</v>
      </c>
      <c r="F32" s="25"/>
      <c r="G32" s="26">
        <f>IF(AND(F32&lt;&gt;0,F32&lt;&gt;"",$D32&lt;&gt;""),IFERROR(INT(INDEX('Scoring Coefficients'!$D$2:$D$41,MATCH($C32&amp;F$2,'Scoring Coefficients'!$A$2:$A$41,0))*((ROUNDDOWN((F32*INDEX('Age Factors'!$C$2:$AJ$28,MATCH(F$2,'Age Factors'!$B$2:$B$28,0),MATCH($C32&amp;IF($D32&lt;30,30,FLOOR($D32/5,1)*5),'Age Factors'!$C$1:$AJ$1,0))),2)-INDEX('Scoring Coefficients'!$E$2:$E$41,MATCH($C32&amp;F$2,'Scoring Coefficients'!$A$2:$A$41,0)))^INDEX('Scoring Coefficients'!$F$2:$F$41,MATCH($C32&amp;F$2,'Scoring Coefficients'!$A$2:$A$41,0)))),0),0)</f>
        <v>0</v>
      </c>
      <c r="H32" s="27"/>
      <c r="I32" s="26">
        <f>IF(AND(H32&lt;&gt;0,H32&lt;&gt;"",$D32&lt;&gt;""),IFERROR(INT(INDEX('Scoring Coefficients'!$D$2:$D$41,MATCH($C32&amp;H$2,'Scoring Coefficients'!$A$2:$A$41,0))*((ROUNDDOWN((H32*INDEX('Age Factors'!$C$2:$AJ$28,MATCH(H$2,'Age Factors'!$B$2:$B$28,0),MATCH($C32&amp;IF($D32&lt;30,30,FLOOR($D32/5,1)*5),'Age Factors'!$C$1:$AJ$1,0))),2)-INDEX('Scoring Coefficients'!$E$2:$E$41,MATCH($C32&amp;H$2,'Scoring Coefficients'!$A$2:$A$41,0)))^INDEX('Scoring Coefficients'!$F$2:$F$41,MATCH($C32&amp;H$2,'Scoring Coefficients'!$A$2:$A$41,0)))),0),0)</f>
        <v>0</v>
      </c>
      <c r="J32" s="27"/>
      <c r="K32" s="26">
        <f>IF(AND(J32&lt;&gt;0,J32&lt;&gt;"",$D32&lt;&gt;""),IFERROR(INT(INDEX('Scoring Coefficients'!$D$2:$D$41,MATCH($C32&amp;J$2,'Scoring Coefficients'!$A$2:$A$41,0))*((ROUNDDOWN((J32*INDEX('Age Factors'!$C$2:$AJ$28,MATCH(J$2,'Age Factors'!$B$2:$B$28,0),MATCH($C32&amp;IF($D32&lt;30,30,FLOOR($D32/5,1)*5),'Age Factors'!$C$1:$AJ$1,0))),2)-INDEX('Scoring Coefficients'!$E$2:$E$41,MATCH($C32&amp;J$2,'Scoring Coefficients'!$A$2:$A$41,0)))^INDEX('Scoring Coefficients'!$F$2:$F$41,MATCH($C32&amp;J$2,'Scoring Coefficients'!$A$2:$A$41,0)))),0),0)</f>
        <v>0</v>
      </c>
      <c r="L32" s="27"/>
      <c r="M32" s="26">
        <f>IF(AND(L32&lt;&gt;0,L32&lt;&gt;"",$D32&lt;&gt;""),IFERROR(INT(INDEX('Scoring Coefficients'!$D$2:$D$41,MATCH($C32&amp;L$2,'Scoring Coefficients'!$A$2:$A$41,0))*((ROUNDDOWN((L32*INDEX('Age Factors'!$C$2:$AJ$28,MATCH(L$2,'Age Factors'!$B$2:$B$28,0),MATCH($C32&amp;IF($D32&lt;30,30,FLOOR($D32/5,1)*5),'Age Factors'!$C$1:$AJ$1,0))),2)-INDEX('Scoring Coefficients'!$E$2:$E$41,MATCH($C32&amp;L$2,'Scoring Coefficients'!$A$2:$A$41,0)))^INDEX('Scoring Coefficients'!$F$2:$F$41,MATCH($C32&amp;L$2,'Scoring Coefficients'!$A$2:$A$41,0)))),0),0)</f>
        <v>0</v>
      </c>
      <c r="N32" s="27"/>
      <c r="O32" s="26">
        <f>IF(AND(N32&lt;&gt;0,N32&lt;&gt;"",$D32&lt;&gt;""),IFERROR(INT(INDEX('Scoring Coefficients'!$D$2:$D$41,MATCH($C32&amp;N$2,'Scoring Coefficients'!$A$2:$A$41,0))*((ROUNDDOWN((N32*INDEX('Age Factors'!$C$2:$AJ$28,MATCH(N$2,'Age Factors'!$B$2:$B$28,0),MATCH($C32&amp;IF($D32&lt;30,30,FLOOR($D32/5,1)*5),'Age Factors'!$C$1:$AJ$1,0))),2)-INDEX('Scoring Coefficients'!$E$2:$E$41,MATCH($C32&amp;N$2,'Scoring Coefficients'!$A$2:$A$41,0)))^INDEX('Scoring Coefficients'!$F$2:$F$41,MATCH($C32&amp;N$2,'Scoring Coefficients'!$A$2:$A$41,0)))),0),0)</f>
        <v>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pans="1:25" ht="15">
      <c r="A33" s="22"/>
      <c r="B33" s="22"/>
      <c r="C33" s="23"/>
      <c r="D33" s="23"/>
      <c r="E33" s="24">
        <f t="shared" si="0"/>
        <v>0</v>
      </c>
      <c r="F33" s="25"/>
      <c r="G33" s="26">
        <f>IF(AND(F33&lt;&gt;0,F33&lt;&gt;"",$D33&lt;&gt;""),IFERROR(INT(INDEX('Scoring Coefficients'!$D$2:$D$41,MATCH($C33&amp;F$2,'Scoring Coefficients'!$A$2:$A$41,0))*((ROUNDDOWN((F33*INDEX('Age Factors'!$C$2:$AJ$28,MATCH(F$2,'Age Factors'!$B$2:$B$28,0),MATCH($C33&amp;IF($D33&lt;30,30,FLOOR($D33/5,1)*5),'Age Factors'!$C$1:$AJ$1,0))),2)-INDEX('Scoring Coefficients'!$E$2:$E$41,MATCH($C33&amp;F$2,'Scoring Coefficients'!$A$2:$A$41,0)))^INDEX('Scoring Coefficients'!$F$2:$F$41,MATCH($C33&amp;F$2,'Scoring Coefficients'!$A$2:$A$41,0)))),0),0)</f>
        <v>0</v>
      </c>
      <c r="H33" s="27"/>
      <c r="I33" s="26">
        <f>IF(AND(H33&lt;&gt;0,H33&lt;&gt;"",$D33&lt;&gt;""),IFERROR(INT(INDEX('Scoring Coefficients'!$D$2:$D$41,MATCH($C33&amp;H$2,'Scoring Coefficients'!$A$2:$A$41,0))*((ROUNDDOWN((H33*INDEX('Age Factors'!$C$2:$AJ$28,MATCH(H$2,'Age Factors'!$B$2:$B$28,0),MATCH($C33&amp;IF($D33&lt;30,30,FLOOR($D33/5,1)*5),'Age Factors'!$C$1:$AJ$1,0))),2)-INDEX('Scoring Coefficients'!$E$2:$E$41,MATCH($C33&amp;H$2,'Scoring Coefficients'!$A$2:$A$41,0)))^INDEX('Scoring Coefficients'!$F$2:$F$41,MATCH($C33&amp;H$2,'Scoring Coefficients'!$A$2:$A$41,0)))),0),0)</f>
        <v>0</v>
      </c>
      <c r="J33" s="27"/>
      <c r="K33" s="26">
        <f>IF(AND(J33&lt;&gt;0,J33&lt;&gt;"",$D33&lt;&gt;""),IFERROR(INT(INDEX('Scoring Coefficients'!$D$2:$D$41,MATCH($C33&amp;J$2,'Scoring Coefficients'!$A$2:$A$41,0))*((ROUNDDOWN((J33*INDEX('Age Factors'!$C$2:$AJ$28,MATCH(J$2,'Age Factors'!$B$2:$B$28,0),MATCH($C33&amp;IF($D33&lt;30,30,FLOOR($D33/5,1)*5),'Age Factors'!$C$1:$AJ$1,0))),2)-INDEX('Scoring Coefficients'!$E$2:$E$41,MATCH($C33&amp;J$2,'Scoring Coefficients'!$A$2:$A$41,0)))^INDEX('Scoring Coefficients'!$F$2:$F$41,MATCH($C33&amp;J$2,'Scoring Coefficients'!$A$2:$A$41,0)))),0),0)</f>
        <v>0</v>
      </c>
      <c r="L33" s="27"/>
      <c r="M33" s="26">
        <f>IF(AND(L33&lt;&gt;0,L33&lt;&gt;"",$D33&lt;&gt;""),IFERROR(INT(INDEX('Scoring Coefficients'!$D$2:$D$41,MATCH($C33&amp;L$2,'Scoring Coefficients'!$A$2:$A$41,0))*((ROUNDDOWN((L33*INDEX('Age Factors'!$C$2:$AJ$28,MATCH(L$2,'Age Factors'!$B$2:$B$28,0),MATCH($C33&amp;IF($D33&lt;30,30,FLOOR($D33/5,1)*5),'Age Factors'!$C$1:$AJ$1,0))),2)-INDEX('Scoring Coefficients'!$E$2:$E$41,MATCH($C33&amp;L$2,'Scoring Coefficients'!$A$2:$A$41,0)))^INDEX('Scoring Coefficients'!$F$2:$F$41,MATCH($C33&amp;L$2,'Scoring Coefficients'!$A$2:$A$41,0)))),0),0)</f>
        <v>0</v>
      </c>
      <c r="N33" s="27"/>
      <c r="O33" s="26">
        <f>IF(AND(N33&lt;&gt;0,N33&lt;&gt;"",$D33&lt;&gt;""),IFERROR(INT(INDEX('Scoring Coefficients'!$D$2:$D$41,MATCH($C33&amp;N$2,'Scoring Coefficients'!$A$2:$A$41,0))*((ROUNDDOWN((N33*INDEX('Age Factors'!$C$2:$AJ$28,MATCH(N$2,'Age Factors'!$B$2:$B$28,0),MATCH($C33&amp;IF($D33&lt;30,30,FLOOR($D33/5,1)*5),'Age Factors'!$C$1:$AJ$1,0))),2)-INDEX('Scoring Coefficients'!$E$2:$E$41,MATCH($C33&amp;N$2,'Scoring Coefficients'!$A$2:$A$41,0)))^INDEX('Scoring Coefficients'!$F$2:$F$41,MATCH($C33&amp;N$2,'Scoring Coefficients'!$A$2:$A$41,0)))),0),0)</f>
        <v>0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1:25" ht="15">
      <c r="A34" s="22"/>
      <c r="B34" s="22"/>
      <c r="C34" s="23"/>
      <c r="D34" s="23"/>
      <c r="E34" s="24">
        <f t="shared" si="0"/>
        <v>0</v>
      </c>
      <c r="F34" s="25"/>
      <c r="G34" s="26">
        <f>IF(AND(F34&lt;&gt;0,F34&lt;&gt;"",$D34&lt;&gt;""),IFERROR(INT(INDEX('Scoring Coefficients'!$D$2:$D$41,MATCH($C34&amp;F$2,'Scoring Coefficients'!$A$2:$A$41,0))*((ROUNDDOWN((F34*INDEX('Age Factors'!$C$2:$AJ$28,MATCH(F$2,'Age Factors'!$B$2:$B$28,0),MATCH($C34&amp;IF($D34&lt;30,30,FLOOR($D34/5,1)*5),'Age Factors'!$C$1:$AJ$1,0))),2)-INDEX('Scoring Coefficients'!$E$2:$E$41,MATCH($C34&amp;F$2,'Scoring Coefficients'!$A$2:$A$41,0)))^INDEX('Scoring Coefficients'!$F$2:$F$41,MATCH($C34&amp;F$2,'Scoring Coefficients'!$A$2:$A$41,0)))),0),0)</f>
        <v>0</v>
      </c>
      <c r="H34" s="27"/>
      <c r="I34" s="26">
        <f>IF(AND(H34&lt;&gt;0,H34&lt;&gt;"",$D34&lt;&gt;""),IFERROR(INT(INDEX('Scoring Coefficients'!$D$2:$D$41,MATCH($C34&amp;H$2,'Scoring Coefficients'!$A$2:$A$41,0))*((ROUNDDOWN((H34*INDEX('Age Factors'!$C$2:$AJ$28,MATCH(H$2,'Age Factors'!$B$2:$B$28,0),MATCH($C34&amp;IF($D34&lt;30,30,FLOOR($D34/5,1)*5),'Age Factors'!$C$1:$AJ$1,0))),2)-INDEX('Scoring Coefficients'!$E$2:$E$41,MATCH($C34&amp;H$2,'Scoring Coefficients'!$A$2:$A$41,0)))^INDEX('Scoring Coefficients'!$F$2:$F$41,MATCH($C34&amp;H$2,'Scoring Coefficients'!$A$2:$A$41,0)))),0),0)</f>
        <v>0</v>
      </c>
      <c r="J34" s="27"/>
      <c r="K34" s="26">
        <f>IF(AND(J34&lt;&gt;0,J34&lt;&gt;"",$D34&lt;&gt;""),IFERROR(INT(INDEX('Scoring Coefficients'!$D$2:$D$41,MATCH($C34&amp;J$2,'Scoring Coefficients'!$A$2:$A$41,0))*((ROUNDDOWN((J34*INDEX('Age Factors'!$C$2:$AJ$28,MATCH(J$2,'Age Factors'!$B$2:$B$28,0),MATCH($C34&amp;IF($D34&lt;30,30,FLOOR($D34/5,1)*5),'Age Factors'!$C$1:$AJ$1,0))),2)-INDEX('Scoring Coefficients'!$E$2:$E$41,MATCH($C34&amp;J$2,'Scoring Coefficients'!$A$2:$A$41,0)))^INDEX('Scoring Coefficients'!$F$2:$F$41,MATCH($C34&amp;J$2,'Scoring Coefficients'!$A$2:$A$41,0)))),0),0)</f>
        <v>0</v>
      </c>
      <c r="L34" s="27"/>
      <c r="M34" s="26">
        <f>IF(AND(L34&lt;&gt;0,L34&lt;&gt;"",$D34&lt;&gt;""),IFERROR(INT(INDEX('Scoring Coefficients'!$D$2:$D$41,MATCH($C34&amp;L$2,'Scoring Coefficients'!$A$2:$A$41,0))*((ROUNDDOWN((L34*INDEX('Age Factors'!$C$2:$AJ$28,MATCH(L$2,'Age Factors'!$B$2:$B$28,0),MATCH($C34&amp;IF($D34&lt;30,30,FLOOR($D34/5,1)*5),'Age Factors'!$C$1:$AJ$1,0))),2)-INDEX('Scoring Coefficients'!$E$2:$E$41,MATCH($C34&amp;L$2,'Scoring Coefficients'!$A$2:$A$41,0)))^INDEX('Scoring Coefficients'!$F$2:$F$41,MATCH($C34&amp;L$2,'Scoring Coefficients'!$A$2:$A$41,0)))),0),0)</f>
        <v>0</v>
      </c>
      <c r="N34" s="27"/>
      <c r="O34" s="26">
        <f>IF(AND(N34&lt;&gt;0,N34&lt;&gt;"",$D34&lt;&gt;""),IFERROR(INT(INDEX('Scoring Coefficients'!$D$2:$D$41,MATCH($C34&amp;N$2,'Scoring Coefficients'!$A$2:$A$41,0))*((ROUNDDOWN((N34*INDEX('Age Factors'!$C$2:$AJ$28,MATCH(N$2,'Age Factors'!$B$2:$B$28,0),MATCH($C34&amp;IF($D34&lt;30,30,FLOOR($D34/5,1)*5),'Age Factors'!$C$1:$AJ$1,0))),2)-INDEX('Scoring Coefficients'!$E$2:$E$41,MATCH($C34&amp;N$2,'Scoring Coefficients'!$A$2:$A$41,0)))^INDEX('Scoring Coefficients'!$F$2:$F$41,MATCH($C34&amp;N$2,'Scoring Coefficients'!$A$2:$A$41,0)))),0),0)</f>
        <v>0</v>
      </c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spans="1:25" ht="15">
      <c r="A35" s="22"/>
      <c r="B35" s="22"/>
      <c r="C35" s="23"/>
      <c r="D35" s="23"/>
      <c r="E35" s="24">
        <f t="shared" si="0"/>
        <v>0</v>
      </c>
      <c r="F35" s="25"/>
      <c r="G35" s="26">
        <f>IF(AND(F35&lt;&gt;0,F35&lt;&gt;"",$D35&lt;&gt;""),IFERROR(INT(INDEX('Scoring Coefficients'!$D$2:$D$41,MATCH($C35&amp;F$2,'Scoring Coefficients'!$A$2:$A$41,0))*((ROUNDDOWN((F35*INDEX('Age Factors'!$C$2:$AJ$28,MATCH(F$2,'Age Factors'!$B$2:$B$28,0),MATCH($C35&amp;IF($D35&lt;30,30,FLOOR($D35/5,1)*5),'Age Factors'!$C$1:$AJ$1,0))),2)-INDEX('Scoring Coefficients'!$E$2:$E$41,MATCH($C35&amp;F$2,'Scoring Coefficients'!$A$2:$A$41,0)))^INDEX('Scoring Coefficients'!$F$2:$F$41,MATCH($C35&amp;F$2,'Scoring Coefficients'!$A$2:$A$41,0)))),0),0)</f>
        <v>0</v>
      </c>
      <c r="H35" s="27"/>
      <c r="I35" s="26">
        <f>IF(AND(H35&lt;&gt;0,H35&lt;&gt;"",$D35&lt;&gt;""),IFERROR(INT(INDEX('Scoring Coefficients'!$D$2:$D$41,MATCH($C35&amp;H$2,'Scoring Coefficients'!$A$2:$A$41,0))*((ROUNDDOWN((H35*INDEX('Age Factors'!$C$2:$AJ$28,MATCH(H$2,'Age Factors'!$B$2:$B$28,0),MATCH($C35&amp;IF($D35&lt;30,30,FLOOR($D35/5,1)*5),'Age Factors'!$C$1:$AJ$1,0))),2)-INDEX('Scoring Coefficients'!$E$2:$E$41,MATCH($C35&amp;H$2,'Scoring Coefficients'!$A$2:$A$41,0)))^INDEX('Scoring Coefficients'!$F$2:$F$41,MATCH($C35&amp;H$2,'Scoring Coefficients'!$A$2:$A$41,0)))),0),0)</f>
        <v>0</v>
      </c>
      <c r="J35" s="27"/>
      <c r="K35" s="26">
        <f>IF(AND(J35&lt;&gt;0,J35&lt;&gt;"",$D35&lt;&gt;""),IFERROR(INT(INDEX('Scoring Coefficients'!$D$2:$D$41,MATCH($C35&amp;J$2,'Scoring Coefficients'!$A$2:$A$41,0))*((ROUNDDOWN((J35*INDEX('Age Factors'!$C$2:$AJ$28,MATCH(J$2,'Age Factors'!$B$2:$B$28,0),MATCH($C35&amp;IF($D35&lt;30,30,FLOOR($D35/5,1)*5),'Age Factors'!$C$1:$AJ$1,0))),2)-INDEX('Scoring Coefficients'!$E$2:$E$41,MATCH($C35&amp;J$2,'Scoring Coefficients'!$A$2:$A$41,0)))^INDEX('Scoring Coefficients'!$F$2:$F$41,MATCH($C35&amp;J$2,'Scoring Coefficients'!$A$2:$A$41,0)))),0),0)</f>
        <v>0</v>
      </c>
      <c r="L35" s="27"/>
      <c r="M35" s="26">
        <f>IF(AND(L35&lt;&gt;0,L35&lt;&gt;"",$D35&lt;&gt;""),IFERROR(INT(INDEX('Scoring Coefficients'!$D$2:$D$41,MATCH($C35&amp;L$2,'Scoring Coefficients'!$A$2:$A$41,0))*((ROUNDDOWN((L35*INDEX('Age Factors'!$C$2:$AJ$28,MATCH(L$2,'Age Factors'!$B$2:$B$28,0),MATCH($C35&amp;IF($D35&lt;30,30,FLOOR($D35/5,1)*5),'Age Factors'!$C$1:$AJ$1,0))),2)-INDEX('Scoring Coefficients'!$E$2:$E$41,MATCH($C35&amp;L$2,'Scoring Coefficients'!$A$2:$A$41,0)))^INDEX('Scoring Coefficients'!$F$2:$F$41,MATCH($C35&amp;L$2,'Scoring Coefficients'!$A$2:$A$41,0)))),0),0)</f>
        <v>0</v>
      </c>
      <c r="N35" s="27"/>
      <c r="O35" s="26">
        <f>IF(AND(N35&lt;&gt;0,N35&lt;&gt;"",$D35&lt;&gt;""),IFERROR(INT(INDEX('Scoring Coefficients'!$D$2:$D$41,MATCH($C35&amp;N$2,'Scoring Coefficients'!$A$2:$A$41,0))*((ROUNDDOWN((N35*INDEX('Age Factors'!$C$2:$AJ$28,MATCH(N$2,'Age Factors'!$B$2:$B$28,0),MATCH($C35&amp;IF($D35&lt;30,30,FLOOR($D35/5,1)*5),'Age Factors'!$C$1:$AJ$1,0))),2)-INDEX('Scoring Coefficients'!$E$2:$E$41,MATCH($C35&amp;N$2,'Scoring Coefficients'!$A$2:$A$41,0)))^INDEX('Scoring Coefficients'!$F$2:$F$41,MATCH($C35&amp;N$2,'Scoring Coefficients'!$A$2:$A$41,0)))),0),0)</f>
        <v>0</v>
      </c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1:25" ht="15">
      <c r="A36" s="22"/>
      <c r="B36" s="22"/>
      <c r="C36" s="23"/>
      <c r="D36" s="23"/>
      <c r="E36" s="24">
        <f t="shared" si="0"/>
        <v>0</v>
      </c>
      <c r="F36" s="25"/>
      <c r="G36" s="26">
        <f>IF(AND(F36&lt;&gt;0,F36&lt;&gt;"",$D36&lt;&gt;""),IFERROR(INT(INDEX('Scoring Coefficients'!$D$2:$D$41,MATCH($C36&amp;F$2,'Scoring Coefficients'!$A$2:$A$41,0))*((ROUNDDOWN((F36*INDEX('Age Factors'!$C$2:$AJ$28,MATCH(F$2,'Age Factors'!$B$2:$B$28,0),MATCH($C36&amp;IF($D36&lt;30,30,FLOOR($D36/5,1)*5),'Age Factors'!$C$1:$AJ$1,0))),2)-INDEX('Scoring Coefficients'!$E$2:$E$41,MATCH($C36&amp;F$2,'Scoring Coefficients'!$A$2:$A$41,0)))^INDEX('Scoring Coefficients'!$F$2:$F$41,MATCH($C36&amp;F$2,'Scoring Coefficients'!$A$2:$A$41,0)))),0),0)</f>
        <v>0</v>
      </c>
      <c r="H36" s="27"/>
      <c r="I36" s="26">
        <f>IF(AND(H36&lt;&gt;0,H36&lt;&gt;"",$D36&lt;&gt;""),IFERROR(INT(INDEX('Scoring Coefficients'!$D$2:$D$41,MATCH($C36&amp;H$2,'Scoring Coefficients'!$A$2:$A$41,0))*((ROUNDDOWN((H36*INDEX('Age Factors'!$C$2:$AJ$28,MATCH(H$2,'Age Factors'!$B$2:$B$28,0),MATCH($C36&amp;IF($D36&lt;30,30,FLOOR($D36/5,1)*5),'Age Factors'!$C$1:$AJ$1,0))),2)-INDEX('Scoring Coefficients'!$E$2:$E$41,MATCH($C36&amp;H$2,'Scoring Coefficients'!$A$2:$A$41,0)))^INDEX('Scoring Coefficients'!$F$2:$F$41,MATCH($C36&amp;H$2,'Scoring Coefficients'!$A$2:$A$41,0)))),0),0)</f>
        <v>0</v>
      </c>
      <c r="J36" s="27"/>
      <c r="K36" s="26">
        <f>IF(AND(J36&lt;&gt;0,J36&lt;&gt;"",$D36&lt;&gt;""),IFERROR(INT(INDEX('Scoring Coefficients'!$D$2:$D$41,MATCH($C36&amp;J$2,'Scoring Coefficients'!$A$2:$A$41,0))*((ROUNDDOWN((J36*INDEX('Age Factors'!$C$2:$AJ$28,MATCH(J$2,'Age Factors'!$B$2:$B$28,0),MATCH($C36&amp;IF($D36&lt;30,30,FLOOR($D36/5,1)*5),'Age Factors'!$C$1:$AJ$1,0))),2)-INDEX('Scoring Coefficients'!$E$2:$E$41,MATCH($C36&amp;J$2,'Scoring Coefficients'!$A$2:$A$41,0)))^INDEX('Scoring Coefficients'!$F$2:$F$41,MATCH($C36&amp;J$2,'Scoring Coefficients'!$A$2:$A$41,0)))),0),0)</f>
        <v>0</v>
      </c>
      <c r="L36" s="27"/>
      <c r="M36" s="26">
        <f>IF(AND(L36&lt;&gt;0,L36&lt;&gt;"",$D36&lt;&gt;""),IFERROR(INT(INDEX('Scoring Coefficients'!$D$2:$D$41,MATCH($C36&amp;L$2,'Scoring Coefficients'!$A$2:$A$41,0))*((ROUNDDOWN((L36*INDEX('Age Factors'!$C$2:$AJ$28,MATCH(L$2,'Age Factors'!$B$2:$B$28,0),MATCH($C36&amp;IF($D36&lt;30,30,FLOOR($D36/5,1)*5),'Age Factors'!$C$1:$AJ$1,0))),2)-INDEX('Scoring Coefficients'!$E$2:$E$41,MATCH($C36&amp;L$2,'Scoring Coefficients'!$A$2:$A$41,0)))^INDEX('Scoring Coefficients'!$F$2:$F$41,MATCH($C36&amp;L$2,'Scoring Coefficients'!$A$2:$A$41,0)))),0),0)</f>
        <v>0</v>
      </c>
      <c r="N36" s="27"/>
      <c r="O36" s="26">
        <f>IF(AND(N36&lt;&gt;0,N36&lt;&gt;"",$D36&lt;&gt;""),IFERROR(INT(INDEX('Scoring Coefficients'!$D$2:$D$41,MATCH($C36&amp;N$2,'Scoring Coefficients'!$A$2:$A$41,0))*((ROUNDDOWN((N36*INDEX('Age Factors'!$C$2:$AJ$28,MATCH(N$2,'Age Factors'!$B$2:$B$28,0),MATCH($C36&amp;IF($D36&lt;30,30,FLOOR($D36/5,1)*5),'Age Factors'!$C$1:$AJ$1,0))),2)-INDEX('Scoring Coefficients'!$E$2:$E$41,MATCH($C36&amp;N$2,'Scoring Coefficients'!$A$2:$A$41,0)))^INDEX('Scoring Coefficients'!$F$2:$F$41,MATCH($C36&amp;N$2,'Scoring Coefficients'!$A$2:$A$41,0)))),0),0)</f>
        <v>0</v>
      </c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1:25" ht="15">
      <c r="A37" s="22"/>
      <c r="B37" s="22"/>
      <c r="C37" s="23"/>
      <c r="D37" s="23"/>
      <c r="E37" s="24">
        <f t="shared" si="0"/>
        <v>0</v>
      </c>
      <c r="F37" s="25"/>
      <c r="G37" s="26">
        <f>IF(AND(F37&lt;&gt;0,F37&lt;&gt;"",$D37&lt;&gt;""),IFERROR(INT(INDEX('Scoring Coefficients'!$D$2:$D$41,MATCH($C37&amp;F$2,'Scoring Coefficients'!$A$2:$A$41,0))*((ROUNDDOWN((F37*INDEX('Age Factors'!$C$2:$AJ$28,MATCH(F$2,'Age Factors'!$B$2:$B$28,0),MATCH($C37&amp;IF($D37&lt;30,30,FLOOR($D37/5,1)*5),'Age Factors'!$C$1:$AJ$1,0))),2)-INDEX('Scoring Coefficients'!$E$2:$E$41,MATCH($C37&amp;F$2,'Scoring Coefficients'!$A$2:$A$41,0)))^INDEX('Scoring Coefficients'!$F$2:$F$41,MATCH($C37&amp;F$2,'Scoring Coefficients'!$A$2:$A$41,0)))),0),0)</f>
        <v>0</v>
      </c>
      <c r="H37" s="27"/>
      <c r="I37" s="26">
        <f>IF(AND(H37&lt;&gt;0,H37&lt;&gt;"",$D37&lt;&gt;""),IFERROR(INT(INDEX('Scoring Coefficients'!$D$2:$D$41,MATCH($C37&amp;H$2,'Scoring Coefficients'!$A$2:$A$41,0))*((ROUNDDOWN((H37*INDEX('Age Factors'!$C$2:$AJ$28,MATCH(H$2,'Age Factors'!$B$2:$B$28,0),MATCH($C37&amp;IF($D37&lt;30,30,FLOOR($D37/5,1)*5),'Age Factors'!$C$1:$AJ$1,0))),2)-INDEX('Scoring Coefficients'!$E$2:$E$41,MATCH($C37&amp;H$2,'Scoring Coefficients'!$A$2:$A$41,0)))^INDEX('Scoring Coefficients'!$F$2:$F$41,MATCH($C37&amp;H$2,'Scoring Coefficients'!$A$2:$A$41,0)))),0),0)</f>
        <v>0</v>
      </c>
      <c r="J37" s="27"/>
      <c r="K37" s="26">
        <f>IF(AND(J37&lt;&gt;0,J37&lt;&gt;"",$D37&lt;&gt;""),IFERROR(INT(INDEX('Scoring Coefficients'!$D$2:$D$41,MATCH($C37&amp;J$2,'Scoring Coefficients'!$A$2:$A$41,0))*((ROUNDDOWN((J37*INDEX('Age Factors'!$C$2:$AJ$28,MATCH(J$2,'Age Factors'!$B$2:$B$28,0),MATCH($C37&amp;IF($D37&lt;30,30,FLOOR($D37/5,1)*5),'Age Factors'!$C$1:$AJ$1,0))),2)-INDEX('Scoring Coefficients'!$E$2:$E$41,MATCH($C37&amp;J$2,'Scoring Coefficients'!$A$2:$A$41,0)))^INDEX('Scoring Coefficients'!$F$2:$F$41,MATCH($C37&amp;J$2,'Scoring Coefficients'!$A$2:$A$41,0)))),0),0)</f>
        <v>0</v>
      </c>
      <c r="L37" s="27"/>
      <c r="M37" s="26">
        <f>IF(AND(L37&lt;&gt;0,L37&lt;&gt;"",$D37&lt;&gt;""),IFERROR(INT(INDEX('Scoring Coefficients'!$D$2:$D$41,MATCH($C37&amp;L$2,'Scoring Coefficients'!$A$2:$A$41,0))*((ROUNDDOWN((L37*INDEX('Age Factors'!$C$2:$AJ$28,MATCH(L$2,'Age Factors'!$B$2:$B$28,0),MATCH($C37&amp;IF($D37&lt;30,30,FLOOR($D37/5,1)*5),'Age Factors'!$C$1:$AJ$1,0))),2)-INDEX('Scoring Coefficients'!$E$2:$E$41,MATCH($C37&amp;L$2,'Scoring Coefficients'!$A$2:$A$41,0)))^INDEX('Scoring Coefficients'!$F$2:$F$41,MATCH($C37&amp;L$2,'Scoring Coefficients'!$A$2:$A$41,0)))),0),0)</f>
        <v>0</v>
      </c>
      <c r="N37" s="27"/>
      <c r="O37" s="26">
        <f>IF(AND(N37&lt;&gt;0,N37&lt;&gt;"",$D37&lt;&gt;""),IFERROR(INT(INDEX('Scoring Coefficients'!$D$2:$D$41,MATCH($C37&amp;N$2,'Scoring Coefficients'!$A$2:$A$41,0))*((ROUNDDOWN((N37*INDEX('Age Factors'!$C$2:$AJ$28,MATCH(N$2,'Age Factors'!$B$2:$B$28,0),MATCH($C37&amp;IF($D37&lt;30,30,FLOOR($D37/5,1)*5),'Age Factors'!$C$1:$AJ$1,0))),2)-INDEX('Scoring Coefficients'!$E$2:$E$41,MATCH($C37&amp;N$2,'Scoring Coefficients'!$A$2:$A$41,0)))^INDEX('Scoring Coefficients'!$F$2:$F$41,MATCH($C37&amp;N$2,'Scoring Coefficients'!$A$2:$A$41,0)))),0),0)</f>
        <v>0</v>
      </c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5" ht="15">
      <c r="A38" s="22"/>
      <c r="B38" s="22"/>
      <c r="C38" s="23"/>
      <c r="D38" s="23"/>
      <c r="E38" s="24">
        <f t="shared" si="0"/>
        <v>0</v>
      </c>
      <c r="F38" s="25"/>
      <c r="G38" s="26">
        <f>IF(AND(F38&lt;&gt;0,F38&lt;&gt;"",$D38&lt;&gt;""),IFERROR(INT(INDEX('Scoring Coefficients'!$D$2:$D$41,MATCH($C38&amp;F$2,'Scoring Coefficients'!$A$2:$A$41,0))*((ROUNDDOWN((F38*INDEX('Age Factors'!$C$2:$AJ$28,MATCH(F$2,'Age Factors'!$B$2:$B$28,0),MATCH($C38&amp;IF($D38&lt;30,30,FLOOR($D38/5,1)*5),'Age Factors'!$C$1:$AJ$1,0))),2)-INDEX('Scoring Coefficients'!$E$2:$E$41,MATCH($C38&amp;F$2,'Scoring Coefficients'!$A$2:$A$41,0)))^INDEX('Scoring Coefficients'!$F$2:$F$41,MATCH($C38&amp;F$2,'Scoring Coefficients'!$A$2:$A$41,0)))),0),0)</f>
        <v>0</v>
      </c>
      <c r="H38" s="27"/>
      <c r="I38" s="26">
        <f>IF(AND(H38&lt;&gt;0,H38&lt;&gt;"",$D38&lt;&gt;""),IFERROR(INT(INDEX('Scoring Coefficients'!$D$2:$D$41,MATCH($C38&amp;H$2,'Scoring Coefficients'!$A$2:$A$41,0))*((ROUNDDOWN((H38*INDEX('Age Factors'!$C$2:$AJ$28,MATCH(H$2,'Age Factors'!$B$2:$B$28,0),MATCH($C38&amp;IF($D38&lt;30,30,FLOOR($D38/5,1)*5),'Age Factors'!$C$1:$AJ$1,0))),2)-INDEX('Scoring Coefficients'!$E$2:$E$41,MATCH($C38&amp;H$2,'Scoring Coefficients'!$A$2:$A$41,0)))^INDEX('Scoring Coefficients'!$F$2:$F$41,MATCH($C38&amp;H$2,'Scoring Coefficients'!$A$2:$A$41,0)))),0),0)</f>
        <v>0</v>
      </c>
      <c r="J38" s="27"/>
      <c r="K38" s="26">
        <f>IF(AND(J38&lt;&gt;0,J38&lt;&gt;"",$D38&lt;&gt;""),IFERROR(INT(INDEX('Scoring Coefficients'!$D$2:$D$41,MATCH($C38&amp;J$2,'Scoring Coefficients'!$A$2:$A$41,0))*((ROUNDDOWN((J38*INDEX('Age Factors'!$C$2:$AJ$28,MATCH(J$2,'Age Factors'!$B$2:$B$28,0),MATCH($C38&amp;IF($D38&lt;30,30,FLOOR($D38/5,1)*5),'Age Factors'!$C$1:$AJ$1,0))),2)-INDEX('Scoring Coefficients'!$E$2:$E$41,MATCH($C38&amp;J$2,'Scoring Coefficients'!$A$2:$A$41,0)))^INDEX('Scoring Coefficients'!$F$2:$F$41,MATCH($C38&amp;J$2,'Scoring Coefficients'!$A$2:$A$41,0)))),0),0)</f>
        <v>0</v>
      </c>
      <c r="L38" s="27"/>
      <c r="M38" s="26">
        <f>IF(AND(L38&lt;&gt;0,L38&lt;&gt;"",$D38&lt;&gt;""),IFERROR(INT(INDEX('Scoring Coefficients'!$D$2:$D$41,MATCH($C38&amp;L$2,'Scoring Coefficients'!$A$2:$A$41,0))*((ROUNDDOWN((L38*INDEX('Age Factors'!$C$2:$AJ$28,MATCH(L$2,'Age Factors'!$B$2:$B$28,0),MATCH($C38&amp;IF($D38&lt;30,30,FLOOR($D38/5,1)*5),'Age Factors'!$C$1:$AJ$1,0))),2)-INDEX('Scoring Coefficients'!$E$2:$E$41,MATCH($C38&amp;L$2,'Scoring Coefficients'!$A$2:$A$41,0)))^INDEX('Scoring Coefficients'!$F$2:$F$41,MATCH($C38&amp;L$2,'Scoring Coefficients'!$A$2:$A$41,0)))),0),0)</f>
        <v>0</v>
      </c>
      <c r="N38" s="27"/>
      <c r="O38" s="26">
        <f>IF(AND(N38&lt;&gt;0,N38&lt;&gt;"",$D38&lt;&gt;""),IFERROR(INT(INDEX('Scoring Coefficients'!$D$2:$D$41,MATCH($C38&amp;N$2,'Scoring Coefficients'!$A$2:$A$41,0))*((ROUNDDOWN((N38*INDEX('Age Factors'!$C$2:$AJ$28,MATCH(N$2,'Age Factors'!$B$2:$B$28,0),MATCH($C38&amp;IF($D38&lt;30,30,FLOOR($D38/5,1)*5),'Age Factors'!$C$1:$AJ$1,0))),2)-INDEX('Scoring Coefficients'!$E$2:$E$41,MATCH($C38&amp;N$2,'Scoring Coefficients'!$A$2:$A$41,0)))^INDEX('Scoring Coefficients'!$F$2:$F$41,MATCH($C38&amp;N$2,'Scoring Coefficients'!$A$2:$A$41,0)))),0),0)</f>
        <v>0</v>
      </c>
      <c r="P38" s="23"/>
      <c r="Q38" s="23"/>
      <c r="R38" s="23"/>
      <c r="S38" s="23"/>
      <c r="T38" s="23"/>
      <c r="U38" s="23"/>
      <c r="V38" s="23"/>
      <c r="W38" s="23"/>
      <c r="X38" s="23"/>
      <c r="Y38" s="23"/>
    </row>
  </sheetData>
  <sheetProtection sheet="1" objects="1" scenarios="1"/>
  <mergeCells count="1">
    <mergeCell ref="A1:O1"/>
  </mergeCells>
  <printOptions horizontalCentered="1" gridLines="1" gridLinesSet="0"/>
  <pageMargins left="0.25" right="0.25" top="0.5" bottom="0.5" header="0.5" footer="0.25"/>
  <pageSetup scale="89" orientation="landscape" horizontalDpi="300" verticalDpi="300" r:id="rId1"/>
  <headerFooter alignWithMargins="0">
    <oddFooter>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CE01"/>
  <dimension ref="A1:AJ28"/>
  <sheetViews>
    <sheetView workbookViewId="0"/>
  </sheetViews>
  <sheetFormatPr defaultColWidth="0" defaultRowHeight="12.75" zeroHeight="1"/>
  <cols>
    <col min="1" max="1" width="9.140625" style="1" customWidth="1"/>
    <col min="2" max="2" width="16.7109375" style="2" bestFit="1" customWidth="1"/>
    <col min="3" max="5" width="9.140625" style="2" customWidth="1"/>
    <col min="6" max="6" width="9.5703125" style="2" bestFit="1" customWidth="1"/>
    <col min="7" max="11" width="9.140625" style="2" customWidth="1"/>
    <col min="12" max="36" width="9.140625" style="1" customWidth="1"/>
    <col min="37" max="16384" width="9.140625" style="1" hidden="1"/>
  </cols>
  <sheetData>
    <row r="1" spans="1:36">
      <c r="A1" s="9" t="s">
        <v>47</v>
      </c>
      <c r="B1" s="9" t="s">
        <v>7</v>
      </c>
      <c r="C1" s="9" t="s">
        <v>51</v>
      </c>
      <c r="D1" s="9" t="s">
        <v>30</v>
      </c>
      <c r="E1" s="9" t="s">
        <v>31</v>
      </c>
      <c r="F1" s="9" t="s">
        <v>32</v>
      </c>
      <c r="G1" s="9" t="s">
        <v>33</v>
      </c>
      <c r="H1" s="9" t="s">
        <v>34</v>
      </c>
      <c r="I1" s="9" t="s">
        <v>35</v>
      </c>
      <c r="J1" s="9" t="s">
        <v>36</v>
      </c>
      <c r="K1" s="9" t="s">
        <v>37</v>
      </c>
      <c r="L1" s="9" t="s">
        <v>38</v>
      </c>
      <c r="M1" s="9" t="s">
        <v>39</v>
      </c>
      <c r="N1" s="9" t="s">
        <v>40</v>
      </c>
      <c r="O1" s="9" t="s">
        <v>41</v>
      </c>
      <c r="P1" s="9" t="s">
        <v>42</v>
      </c>
      <c r="Q1" s="9" t="s">
        <v>43</v>
      </c>
      <c r="R1" s="9" t="s">
        <v>56</v>
      </c>
      <c r="S1" s="9" t="s">
        <v>57</v>
      </c>
      <c r="T1" s="9" t="s">
        <v>58</v>
      </c>
      <c r="U1" s="9" t="s">
        <v>59</v>
      </c>
      <c r="V1" s="9" t="s">
        <v>60</v>
      </c>
      <c r="W1" s="9" t="s">
        <v>61</v>
      </c>
      <c r="X1" s="9" t="s">
        <v>62</v>
      </c>
      <c r="Y1" s="9" t="s">
        <v>63</v>
      </c>
      <c r="Z1" s="9" t="s">
        <v>64</v>
      </c>
      <c r="AA1" s="9" t="s">
        <v>65</v>
      </c>
      <c r="AB1" s="9" t="s">
        <v>66</v>
      </c>
      <c r="AC1" s="9" t="s">
        <v>67</v>
      </c>
      <c r="AD1" s="9" t="s">
        <v>68</v>
      </c>
      <c r="AE1" s="9" t="s">
        <v>69</v>
      </c>
      <c r="AF1" s="9" t="s">
        <v>70</v>
      </c>
      <c r="AG1" s="9" t="s">
        <v>71</v>
      </c>
      <c r="AH1" s="9" t="s">
        <v>72</v>
      </c>
      <c r="AI1" s="9" t="s">
        <v>73</v>
      </c>
      <c r="AJ1" s="9" t="s">
        <v>74</v>
      </c>
    </row>
    <row r="2" spans="1:36">
      <c r="A2" s="15" t="s">
        <v>26</v>
      </c>
      <c r="B2" s="15" t="s">
        <v>20</v>
      </c>
      <c r="C2" s="16">
        <v>1</v>
      </c>
      <c r="D2" s="16">
        <v>0.99909999999999999</v>
      </c>
      <c r="E2" s="16">
        <v>0.97629999999999995</v>
      </c>
      <c r="F2" s="16">
        <v>0.9526</v>
      </c>
      <c r="G2" s="16">
        <v>0.92810000000000004</v>
      </c>
      <c r="H2" s="16">
        <v>0.90290000000000004</v>
      </c>
      <c r="I2" s="16">
        <v>0.87690000000000001</v>
      </c>
      <c r="J2" s="16">
        <v>0.85019999999999996</v>
      </c>
      <c r="K2" s="16">
        <v>0.82279999999999998</v>
      </c>
      <c r="L2" s="16">
        <v>0.79459999999999997</v>
      </c>
      <c r="M2" s="16">
        <v>0.76580000000000004</v>
      </c>
      <c r="N2" s="16">
        <v>0.72640000000000005</v>
      </c>
      <c r="O2" s="16">
        <v>0.66959999999999997</v>
      </c>
      <c r="P2" s="16">
        <v>0.59560000000000002</v>
      </c>
      <c r="Q2" s="16">
        <v>0.50429999999999997</v>
      </c>
      <c r="R2" s="16">
        <v>0.39579999999999999</v>
      </c>
      <c r="S2" s="16">
        <v>0.27</v>
      </c>
      <c r="T2" s="16">
        <v>1</v>
      </c>
      <c r="U2" s="16">
        <v>1</v>
      </c>
      <c r="V2" s="16">
        <v>0.99850000000000005</v>
      </c>
      <c r="W2" s="16">
        <v>0.96130000000000004</v>
      </c>
      <c r="X2" s="16">
        <v>0.92589999999999995</v>
      </c>
      <c r="Y2" s="16">
        <v>0.89219999999999999</v>
      </c>
      <c r="Z2" s="16">
        <v>0.86029999999999995</v>
      </c>
      <c r="AA2" s="16">
        <v>0.83</v>
      </c>
      <c r="AB2" s="16">
        <v>0.8014</v>
      </c>
      <c r="AC2" s="16">
        <v>0.77429999999999999</v>
      </c>
      <c r="AD2" s="16">
        <v>0.74270000000000003</v>
      </c>
      <c r="AE2" s="16">
        <v>0.69769999999999999</v>
      </c>
      <c r="AF2" s="16">
        <v>0.63929999999999998</v>
      </c>
      <c r="AG2" s="17">
        <v>0.56730000000000003</v>
      </c>
      <c r="AH2" s="17">
        <v>0.48180000000000001</v>
      </c>
      <c r="AI2" s="17">
        <v>0.38269999999999998</v>
      </c>
      <c r="AJ2" s="17">
        <v>0.27</v>
      </c>
    </row>
    <row r="3" spans="1:36">
      <c r="A3" s="15" t="s">
        <v>26</v>
      </c>
      <c r="B3" s="15" t="s">
        <v>16</v>
      </c>
      <c r="C3" s="16">
        <v>1</v>
      </c>
      <c r="D3" s="16">
        <v>0.99990000000000001</v>
      </c>
      <c r="E3" s="16">
        <v>0.96679999999999999</v>
      </c>
      <c r="F3" s="16">
        <v>0.9345</v>
      </c>
      <c r="G3" s="16">
        <v>0.90310000000000001</v>
      </c>
      <c r="H3" s="16">
        <v>0.87260000000000004</v>
      </c>
      <c r="I3" s="16">
        <v>0.84289999999999998</v>
      </c>
      <c r="J3" s="16">
        <v>0.81389999999999996</v>
      </c>
      <c r="K3" s="16">
        <v>0.78580000000000005</v>
      </c>
      <c r="L3" s="16">
        <v>0.75839999999999996</v>
      </c>
      <c r="M3" s="16">
        <v>0.73170000000000002</v>
      </c>
      <c r="N3" s="16">
        <v>0.6946</v>
      </c>
      <c r="O3" s="16">
        <v>0.63959999999999995</v>
      </c>
      <c r="P3" s="16">
        <v>0.56659999999999999</v>
      </c>
      <c r="Q3" s="16">
        <v>0.47570000000000001</v>
      </c>
      <c r="R3" s="16">
        <v>0.3669</v>
      </c>
      <c r="S3" s="16">
        <v>0.24</v>
      </c>
      <c r="T3" s="16">
        <v>1</v>
      </c>
      <c r="U3" s="16">
        <v>1</v>
      </c>
      <c r="V3" s="16">
        <v>0.98099999999999998</v>
      </c>
      <c r="W3" s="16">
        <v>0.94410000000000005</v>
      </c>
      <c r="X3" s="16">
        <v>0.90800000000000003</v>
      </c>
      <c r="Y3" s="16">
        <v>0.87260000000000004</v>
      </c>
      <c r="Z3" s="16">
        <v>0.83789999999999998</v>
      </c>
      <c r="AA3" s="16">
        <v>0.80379999999999996</v>
      </c>
      <c r="AB3" s="16">
        <v>0.77049999999999996</v>
      </c>
      <c r="AC3" s="16">
        <v>0.73770000000000002</v>
      </c>
      <c r="AD3" s="16">
        <v>0.70399999999999996</v>
      </c>
      <c r="AE3" s="16">
        <v>0.65900000000000003</v>
      </c>
      <c r="AF3" s="16">
        <v>0.60109999999999997</v>
      </c>
      <c r="AG3" s="17">
        <v>0.5302</v>
      </c>
      <c r="AH3" s="17">
        <v>0.44640000000000002</v>
      </c>
      <c r="AI3" s="17">
        <v>0.34970000000000001</v>
      </c>
      <c r="AJ3" s="17">
        <v>0.24</v>
      </c>
    </row>
    <row r="4" spans="1:36">
      <c r="A4" s="15" t="s">
        <v>26</v>
      </c>
      <c r="B4" s="15" t="s">
        <v>17</v>
      </c>
      <c r="C4" s="16">
        <v>1</v>
      </c>
      <c r="D4" s="16">
        <v>0.97909999999999997</v>
      </c>
      <c r="E4" s="16">
        <v>0.94820000000000004</v>
      </c>
      <c r="F4" s="16">
        <v>0.91790000000000005</v>
      </c>
      <c r="G4" s="16">
        <v>0.88829999999999998</v>
      </c>
      <c r="H4" s="16">
        <v>0.85940000000000005</v>
      </c>
      <c r="I4" s="16">
        <v>0.83120000000000005</v>
      </c>
      <c r="J4" s="16">
        <v>0.80349999999999999</v>
      </c>
      <c r="K4" s="16">
        <v>0.77639999999999998</v>
      </c>
      <c r="L4" s="16">
        <v>0.75</v>
      </c>
      <c r="M4" s="16">
        <v>0.71699999999999997</v>
      </c>
      <c r="N4" s="16">
        <v>0.66690000000000005</v>
      </c>
      <c r="O4" s="16">
        <v>0.5998</v>
      </c>
      <c r="P4" s="16">
        <v>0.51559999999999995</v>
      </c>
      <c r="Q4" s="16">
        <v>0.41420000000000001</v>
      </c>
      <c r="R4" s="16">
        <v>0.29570000000000002</v>
      </c>
      <c r="S4" s="16">
        <v>0.16</v>
      </c>
      <c r="T4" s="16">
        <v>1</v>
      </c>
      <c r="U4" s="16">
        <v>1</v>
      </c>
      <c r="V4" s="16">
        <v>0.97870000000000001</v>
      </c>
      <c r="W4" s="16">
        <v>0.94110000000000005</v>
      </c>
      <c r="X4" s="16">
        <v>0.90400000000000003</v>
      </c>
      <c r="Y4" s="16">
        <v>0.86729999999999996</v>
      </c>
      <c r="Z4" s="16">
        <v>0.83089999999999997</v>
      </c>
      <c r="AA4" s="16">
        <v>0.79500000000000004</v>
      </c>
      <c r="AB4" s="16">
        <v>0.75939999999999996</v>
      </c>
      <c r="AC4" s="16">
        <v>0.72419999999999995</v>
      </c>
      <c r="AD4" s="16">
        <v>0.6875</v>
      </c>
      <c r="AE4" s="16">
        <v>0.63739999999999997</v>
      </c>
      <c r="AF4" s="16">
        <v>0.57230000000000003</v>
      </c>
      <c r="AG4" s="17">
        <v>0.49199999999999999</v>
      </c>
      <c r="AH4" s="17">
        <v>0.39650000000000002</v>
      </c>
      <c r="AI4" s="17">
        <v>0.2858</v>
      </c>
      <c r="AJ4" s="17">
        <v>0.16</v>
      </c>
    </row>
    <row r="5" spans="1:36">
      <c r="A5" s="15" t="s">
        <v>25</v>
      </c>
      <c r="B5" s="15" t="s">
        <v>18</v>
      </c>
      <c r="C5" s="16">
        <v>1</v>
      </c>
      <c r="D5" s="16">
        <v>0.98240000000000005</v>
      </c>
      <c r="E5" s="16">
        <v>0.95130000000000003</v>
      </c>
      <c r="F5" s="16">
        <v>0.92079999999999995</v>
      </c>
      <c r="G5" s="16">
        <v>0.89090000000000003</v>
      </c>
      <c r="H5" s="16">
        <v>0.86160000000000003</v>
      </c>
      <c r="I5" s="16">
        <v>0.83289999999999997</v>
      </c>
      <c r="J5" s="16">
        <v>0.80469999999999997</v>
      </c>
      <c r="K5" s="16">
        <v>0.77700000000000002</v>
      </c>
      <c r="L5" s="16">
        <v>0.74399999999999999</v>
      </c>
      <c r="M5" s="16">
        <v>0.69699999999999995</v>
      </c>
      <c r="N5" s="16">
        <v>0.63600000000000001</v>
      </c>
      <c r="O5" s="16">
        <v>0.56089999999999995</v>
      </c>
      <c r="P5" s="16">
        <v>0.4718</v>
      </c>
      <c r="Q5" s="16">
        <v>0.36859999999999998</v>
      </c>
      <c r="R5" s="16">
        <v>0.25140000000000001</v>
      </c>
      <c r="S5" s="16">
        <v>0.12</v>
      </c>
      <c r="T5" s="16">
        <v>1</v>
      </c>
      <c r="U5" s="16">
        <v>0.97829999999999995</v>
      </c>
      <c r="V5" s="16">
        <v>0.94410000000000005</v>
      </c>
      <c r="W5" s="16">
        <v>0.90839999999999999</v>
      </c>
      <c r="X5" s="16">
        <v>0.87109999999999999</v>
      </c>
      <c r="Y5" s="16">
        <v>0.83240000000000003</v>
      </c>
      <c r="Z5" s="16">
        <v>0.79239999999999999</v>
      </c>
      <c r="AA5" s="16">
        <v>0.751</v>
      </c>
      <c r="AB5" s="16">
        <v>0.70840000000000003</v>
      </c>
      <c r="AC5" s="16">
        <v>0.66469999999999996</v>
      </c>
      <c r="AD5" s="16">
        <v>0.61480000000000001</v>
      </c>
      <c r="AE5" s="16">
        <v>0.55559999999999998</v>
      </c>
      <c r="AF5" s="16">
        <v>0.4869</v>
      </c>
      <c r="AG5" s="17">
        <v>0.40899999999999997</v>
      </c>
      <c r="AH5" s="17">
        <v>0.32190000000000002</v>
      </c>
      <c r="AI5" s="17">
        <v>0.22550000000000001</v>
      </c>
      <c r="AJ5" s="17">
        <v>0.12</v>
      </c>
    </row>
    <row r="6" spans="1:36">
      <c r="A6" s="15" t="s">
        <v>25</v>
      </c>
      <c r="B6" s="15" t="s">
        <v>23</v>
      </c>
      <c r="C6" s="16">
        <v>1</v>
      </c>
      <c r="D6" s="16">
        <v>0.99650000000000005</v>
      </c>
      <c r="E6" s="16">
        <v>0.95799999999999996</v>
      </c>
      <c r="F6" s="16">
        <v>0.92049999999999998</v>
      </c>
      <c r="G6" s="16">
        <v>0.88419999999999999</v>
      </c>
      <c r="H6" s="16">
        <v>0.84889999999999999</v>
      </c>
      <c r="I6" s="16">
        <v>0.81469999999999998</v>
      </c>
      <c r="J6" s="16">
        <v>0.78139999999999998</v>
      </c>
      <c r="K6" s="16">
        <v>0.749</v>
      </c>
      <c r="L6" s="16">
        <v>0.71689999999999998</v>
      </c>
      <c r="M6" s="16">
        <v>0.67369999999999997</v>
      </c>
      <c r="N6" s="16">
        <v>0.61560000000000004</v>
      </c>
      <c r="O6" s="16">
        <v>0.54249999999999998</v>
      </c>
      <c r="P6" s="16">
        <v>0.45440000000000003</v>
      </c>
      <c r="Q6" s="16">
        <v>0.35139999999999999</v>
      </c>
      <c r="R6" s="16">
        <v>0.23319999999999999</v>
      </c>
      <c r="S6" s="16">
        <v>0.1</v>
      </c>
      <c r="T6" s="16">
        <v>1</v>
      </c>
      <c r="U6" s="16">
        <v>0.9929</v>
      </c>
      <c r="V6" s="16">
        <v>0.95630000000000004</v>
      </c>
      <c r="W6" s="16">
        <v>0.91920000000000002</v>
      </c>
      <c r="X6" s="16">
        <v>0.88139999999999996</v>
      </c>
      <c r="Y6" s="16">
        <v>0.84319999999999995</v>
      </c>
      <c r="Z6" s="16">
        <v>0.8044</v>
      </c>
      <c r="AA6" s="16">
        <v>0.7651</v>
      </c>
      <c r="AB6" s="16">
        <v>0.72540000000000004</v>
      </c>
      <c r="AC6" s="16">
        <v>0.68479999999999996</v>
      </c>
      <c r="AD6" s="16">
        <v>0.63539999999999996</v>
      </c>
      <c r="AE6" s="16">
        <v>0.5746</v>
      </c>
      <c r="AF6" s="16">
        <v>0.50239999999999996</v>
      </c>
      <c r="AG6" s="17">
        <v>0.41880000000000001</v>
      </c>
      <c r="AH6" s="17">
        <v>0.32390000000000002</v>
      </c>
      <c r="AI6" s="17">
        <v>0.21759999999999999</v>
      </c>
      <c r="AJ6" s="17">
        <v>0.1</v>
      </c>
    </row>
    <row r="7" spans="1:36">
      <c r="A7" s="15" t="s">
        <v>25</v>
      </c>
      <c r="B7" s="15" t="s">
        <v>21</v>
      </c>
      <c r="C7" s="16">
        <v>1</v>
      </c>
      <c r="D7" s="16">
        <v>0.99970000000000003</v>
      </c>
      <c r="E7" s="16">
        <v>0.96289999999999998</v>
      </c>
      <c r="F7" s="16">
        <v>0.92659999999999998</v>
      </c>
      <c r="G7" s="16">
        <v>0.89080000000000004</v>
      </c>
      <c r="H7" s="16">
        <v>0.85560000000000003</v>
      </c>
      <c r="I7" s="16">
        <v>0.82079999999999997</v>
      </c>
      <c r="J7" s="16">
        <v>0.78649999999999998</v>
      </c>
      <c r="K7" s="16">
        <v>0.75270000000000004</v>
      </c>
      <c r="L7" s="16">
        <v>0.71879999999999999</v>
      </c>
      <c r="M7" s="16">
        <v>0.67559999999999998</v>
      </c>
      <c r="N7" s="16">
        <v>0.61729999999999996</v>
      </c>
      <c r="O7" s="16">
        <v>0.54359999999999997</v>
      </c>
      <c r="P7" s="16">
        <v>0.45450000000000002</v>
      </c>
      <c r="Q7" s="16">
        <v>0.35</v>
      </c>
      <c r="R7" s="16">
        <v>0.23</v>
      </c>
      <c r="S7" s="16">
        <v>9.3899999999999997E-2</v>
      </c>
      <c r="T7" s="16">
        <v>1</v>
      </c>
      <c r="U7" s="16">
        <v>0.99950000000000006</v>
      </c>
      <c r="V7" s="16">
        <v>0.96240000000000003</v>
      </c>
      <c r="W7" s="16">
        <v>0.92479999999999996</v>
      </c>
      <c r="X7" s="16">
        <v>0.88690000000000002</v>
      </c>
      <c r="Y7" s="16">
        <v>0.84850000000000003</v>
      </c>
      <c r="Z7" s="16">
        <v>0.80979999999999996</v>
      </c>
      <c r="AA7" s="16">
        <v>0.77059999999999995</v>
      </c>
      <c r="AB7" s="16">
        <v>0.73119999999999996</v>
      </c>
      <c r="AC7" s="16">
        <v>0.69059999999999999</v>
      </c>
      <c r="AD7" s="16">
        <v>0.64070000000000005</v>
      </c>
      <c r="AE7" s="16">
        <v>0.57899999999999996</v>
      </c>
      <c r="AF7" s="16">
        <v>0.50560000000000005</v>
      </c>
      <c r="AG7" s="17">
        <v>0.42049999999999998</v>
      </c>
      <c r="AH7" s="17">
        <v>0.32369999999999999</v>
      </c>
      <c r="AI7" s="17">
        <v>0.21510000000000001</v>
      </c>
      <c r="AJ7" s="17">
        <v>9.4299999999999995E-2</v>
      </c>
    </row>
    <row r="8" spans="1:36">
      <c r="A8" s="15" t="s">
        <v>25</v>
      </c>
      <c r="B8" s="15" t="s">
        <v>19</v>
      </c>
      <c r="C8" s="16">
        <v>1</v>
      </c>
      <c r="D8" s="16">
        <v>0.9849</v>
      </c>
      <c r="E8" s="16">
        <v>0.95320000000000005</v>
      </c>
      <c r="F8" s="16">
        <v>0.92059999999999997</v>
      </c>
      <c r="G8" s="16">
        <v>0.8871</v>
      </c>
      <c r="H8" s="16">
        <v>0.85270000000000001</v>
      </c>
      <c r="I8" s="16">
        <v>0.81740000000000002</v>
      </c>
      <c r="J8" s="16">
        <v>0.78139999999999998</v>
      </c>
      <c r="K8" s="16">
        <v>0.74460000000000004</v>
      </c>
      <c r="L8" s="16">
        <v>0.70699999999999996</v>
      </c>
      <c r="M8" s="16">
        <v>0.66510000000000002</v>
      </c>
      <c r="N8" s="16">
        <v>0.60760000000000003</v>
      </c>
      <c r="O8" s="16">
        <v>0.53410000000000002</v>
      </c>
      <c r="P8" s="16">
        <v>0.4446</v>
      </c>
      <c r="Q8" s="16">
        <v>0.33900000000000002</v>
      </c>
      <c r="R8" s="16">
        <v>0.2175</v>
      </c>
      <c r="S8" s="16">
        <v>0.08</v>
      </c>
      <c r="T8" s="16">
        <v>1</v>
      </c>
      <c r="U8" s="16">
        <v>0.98119999999999996</v>
      </c>
      <c r="V8" s="16">
        <v>0.94410000000000005</v>
      </c>
      <c r="W8" s="16">
        <v>0.90690000000000004</v>
      </c>
      <c r="X8" s="16">
        <v>0.86970000000000003</v>
      </c>
      <c r="Y8" s="16">
        <v>0.83240000000000003</v>
      </c>
      <c r="Z8" s="16">
        <v>0.79510000000000003</v>
      </c>
      <c r="AA8" s="16">
        <v>0.75760000000000005</v>
      </c>
      <c r="AB8" s="16">
        <v>0.72019999999999995</v>
      </c>
      <c r="AC8" s="16">
        <v>0.68120000000000003</v>
      </c>
      <c r="AD8" s="16">
        <v>0.63160000000000005</v>
      </c>
      <c r="AE8" s="16">
        <v>0.56979999999999997</v>
      </c>
      <c r="AF8" s="16">
        <v>0.496</v>
      </c>
      <c r="AG8" s="17">
        <v>0.41020000000000001</v>
      </c>
      <c r="AH8" s="17">
        <v>0.31219999999999998</v>
      </c>
      <c r="AI8" s="17">
        <v>0.2021</v>
      </c>
      <c r="AJ8" s="17">
        <v>0.08</v>
      </c>
    </row>
    <row r="9" spans="1:36">
      <c r="A9" s="15" t="s">
        <v>25</v>
      </c>
      <c r="B9" s="15" t="s">
        <v>27</v>
      </c>
      <c r="C9" s="16">
        <v>1</v>
      </c>
      <c r="D9" s="16">
        <v>0.99929999999999997</v>
      </c>
      <c r="E9" s="16">
        <v>0.96360000000000001</v>
      </c>
      <c r="F9" s="16">
        <v>0.92720000000000002</v>
      </c>
      <c r="G9" s="16">
        <v>0.8901</v>
      </c>
      <c r="H9" s="16">
        <v>0.85240000000000005</v>
      </c>
      <c r="I9" s="16">
        <v>0.81410000000000005</v>
      </c>
      <c r="J9" s="16">
        <v>0.7752</v>
      </c>
      <c r="K9" s="16">
        <v>0.73570000000000002</v>
      </c>
      <c r="L9" s="16">
        <v>0.69569999999999999</v>
      </c>
      <c r="M9" s="16">
        <v>0.6552</v>
      </c>
      <c r="N9" s="16">
        <v>0.60319999999999996</v>
      </c>
      <c r="O9" s="16">
        <v>0.5323</v>
      </c>
      <c r="P9" s="16">
        <v>0.4425</v>
      </c>
      <c r="Q9" s="16">
        <v>0.33379999999999999</v>
      </c>
      <c r="R9" s="16">
        <v>0.20630000000000001</v>
      </c>
      <c r="S9" s="16">
        <v>0.06</v>
      </c>
      <c r="T9" s="16">
        <v>1</v>
      </c>
      <c r="U9" s="16">
        <v>1</v>
      </c>
      <c r="V9" s="16">
        <v>0.97670000000000001</v>
      </c>
      <c r="W9" s="16">
        <v>0.9355</v>
      </c>
      <c r="X9" s="16">
        <v>0.89349999999999996</v>
      </c>
      <c r="Y9" s="16">
        <v>0.85089999999999999</v>
      </c>
      <c r="Z9" s="16">
        <v>0.80759999999999998</v>
      </c>
      <c r="AA9" s="16">
        <v>0.76370000000000005</v>
      </c>
      <c r="AB9" s="16">
        <v>0.71930000000000005</v>
      </c>
      <c r="AC9" s="16">
        <v>0.67430000000000001</v>
      </c>
      <c r="AD9" s="16">
        <v>0.62880000000000003</v>
      </c>
      <c r="AE9" s="16">
        <v>0.57620000000000005</v>
      </c>
      <c r="AF9" s="16">
        <v>0.50670000000000004</v>
      </c>
      <c r="AG9" s="17">
        <v>0.4204</v>
      </c>
      <c r="AH9" s="17">
        <v>0.31709999999999999</v>
      </c>
      <c r="AI9" s="17">
        <v>0.19700000000000001</v>
      </c>
      <c r="AJ9" s="17">
        <v>0.06</v>
      </c>
    </row>
    <row r="10" spans="1:36">
      <c r="A10" s="15" t="s">
        <v>25</v>
      </c>
      <c r="B10" s="15" t="s">
        <v>28</v>
      </c>
      <c r="C10" s="16">
        <v>1</v>
      </c>
      <c r="D10" s="16">
        <v>1</v>
      </c>
      <c r="E10" s="16">
        <v>0.97009999999999996</v>
      </c>
      <c r="F10" s="16">
        <v>0.92989999999999995</v>
      </c>
      <c r="G10" s="16">
        <v>0.89</v>
      </c>
      <c r="H10" s="16">
        <v>0.85019999999999996</v>
      </c>
      <c r="I10" s="16">
        <v>0.81059999999999999</v>
      </c>
      <c r="J10" s="16">
        <v>0.77129999999999999</v>
      </c>
      <c r="K10" s="16">
        <v>0.73209999999999997</v>
      </c>
      <c r="L10" s="16">
        <v>0.69299999999999995</v>
      </c>
      <c r="M10" s="16">
        <v>0.65410000000000001</v>
      </c>
      <c r="N10" s="16">
        <v>0.60340000000000005</v>
      </c>
      <c r="O10" s="16">
        <v>0.53259999999999996</v>
      </c>
      <c r="P10" s="16">
        <v>0.44190000000000002</v>
      </c>
      <c r="Q10" s="16">
        <v>0.33129999999999998</v>
      </c>
      <c r="R10" s="16">
        <v>0.2006</v>
      </c>
      <c r="S10" s="16">
        <v>0.05</v>
      </c>
      <c r="T10" s="16">
        <v>1</v>
      </c>
      <c r="U10" s="16">
        <v>0.99739999999999995</v>
      </c>
      <c r="V10" s="16">
        <v>0.96150000000000002</v>
      </c>
      <c r="W10" s="16">
        <v>0.92390000000000005</v>
      </c>
      <c r="X10" s="16">
        <v>0.88470000000000004</v>
      </c>
      <c r="Y10" s="16">
        <v>0.84379999999999999</v>
      </c>
      <c r="Z10" s="16">
        <v>0.80149999999999999</v>
      </c>
      <c r="AA10" s="16">
        <v>0.75780000000000003</v>
      </c>
      <c r="AB10" s="16">
        <v>0.71279999999999999</v>
      </c>
      <c r="AC10" s="16">
        <v>0.66649999999999998</v>
      </c>
      <c r="AD10" s="16">
        <v>0.61899999999999999</v>
      </c>
      <c r="AE10" s="16">
        <v>0.5665</v>
      </c>
      <c r="AF10" s="16">
        <v>0.4975</v>
      </c>
      <c r="AG10" s="17">
        <v>0.41120000000000001</v>
      </c>
      <c r="AH10" s="17">
        <v>0.30790000000000001</v>
      </c>
      <c r="AI10" s="17">
        <v>0.1875</v>
      </c>
      <c r="AJ10" s="17">
        <v>0.05</v>
      </c>
    </row>
    <row r="11" spans="1:36">
      <c r="A11" s="15" t="s">
        <v>48</v>
      </c>
      <c r="B11" s="15" t="s">
        <v>29</v>
      </c>
      <c r="C11" s="16">
        <v>1</v>
      </c>
      <c r="D11" s="16">
        <v>0.98970000000000002</v>
      </c>
      <c r="E11" s="16">
        <v>0.95230000000000004</v>
      </c>
      <c r="F11" s="16">
        <v>0.91549999999999998</v>
      </c>
      <c r="G11" s="16">
        <v>0.87929999999999997</v>
      </c>
      <c r="H11" s="16">
        <v>0.84379999999999999</v>
      </c>
      <c r="I11" s="16">
        <v>0.80889999999999995</v>
      </c>
      <c r="J11" s="16">
        <v>0.77449999999999997</v>
      </c>
      <c r="K11" s="16">
        <v>0.74070000000000003</v>
      </c>
      <c r="L11" s="16">
        <v>0.70730000000000004</v>
      </c>
      <c r="M11" s="16">
        <v>0.66979999999999995</v>
      </c>
      <c r="N11" s="16">
        <v>0.61350000000000005</v>
      </c>
      <c r="O11" s="16">
        <v>0.53779999999999994</v>
      </c>
      <c r="P11" s="16">
        <v>0.44259999999999999</v>
      </c>
      <c r="Q11" s="16">
        <v>0.32790000000000002</v>
      </c>
      <c r="R11" s="16">
        <v>0.19370000000000001</v>
      </c>
      <c r="S11" s="16">
        <v>0.04</v>
      </c>
      <c r="T11" s="16">
        <v>1</v>
      </c>
      <c r="U11" s="16">
        <v>0.9869</v>
      </c>
      <c r="V11" s="16">
        <v>0.95189999999999997</v>
      </c>
      <c r="W11" s="16">
        <v>0.91520000000000001</v>
      </c>
      <c r="X11" s="16">
        <v>0.877</v>
      </c>
      <c r="Y11" s="16">
        <v>0.83730000000000004</v>
      </c>
      <c r="Z11" s="16">
        <v>0.79610000000000003</v>
      </c>
      <c r="AA11" s="16">
        <v>0.75370000000000004</v>
      </c>
      <c r="AB11" s="16">
        <v>0.71</v>
      </c>
      <c r="AC11" s="16">
        <v>0.66510000000000002</v>
      </c>
      <c r="AD11" s="16">
        <v>0.61909999999999998</v>
      </c>
      <c r="AE11" s="16">
        <v>0.56789999999999996</v>
      </c>
      <c r="AF11" s="16">
        <v>0.499</v>
      </c>
      <c r="AG11" s="17">
        <v>0.41160000000000002</v>
      </c>
      <c r="AH11" s="17">
        <v>0.30599999999999999</v>
      </c>
      <c r="AI11" s="17">
        <v>0.18210000000000001</v>
      </c>
      <c r="AJ11" s="17">
        <v>0.04</v>
      </c>
    </row>
    <row r="12" spans="1:36">
      <c r="A12" s="15" t="s">
        <v>26</v>
      </c>
      <c r="B12" s="15" t="s">
        <v>22</v>
      </c>
      <c r="C12" s="16">
        <v>1</v>
      </c>
      <c r="D12" s="16">
        <v>1</v>
      </c>
      <c r="E12" s="16">
        <v>0.9698</v>
      </c>
      <c r="F12" s="16">
        <v>0.93710000000000004</v>
      </c>
      <c r="G12" s="16">
        <v>0.91320000000000001</v>
      </c>
      <c r="H12" s="16">
        <v>0.87819999999999998</v>
      </c>
      <c r="I12" s="16">
        <v>0.87319999999999998</v>
      </c>
      <c r="J12" s="16">
        <v>0.83509999999999995</v>
      </c>
      <c r="K12" s="16">
        <v>0.81740000000000002</v>
      </c>
      <c r="L12" s="16">
        <v>0.77649999999999997</v>
      </c>
      <c r="M12" s="16">
        <v>0.72489999999999999</v>
      </c>
      <c r="N12" s="16">
        <v>0.65600000000000003</v>
      </c>
      <c r="O12" s="16">
        <v>0.56989999999999996</v>
      </c>
      <c r="P12" s="16">
        <v>0.46660000000000001</v>
      </c>
      <c r="Q12" s="16">
        <v>0.34610000000000002</v>
      </c>
      <c r="R12" s="16">
        <v>0.20849999999999999</v>
      </c>
      <c r="S12" s="16">
        <v>5.3800000000000001E-2</v>
      </c>
      <c r="T12" s="16">
        <v>1</v>
      </c>
      <c r="U12" s="16">
        <v>1</v>
      </c>
      <c r="V12" s="16">
        <v>0.92879999999999996</v>
      </c>
      <c r="W12" s="16">
        <v>0.89800000000000002</v>
      </c>
      <c r="X12" s="16">
        <v>0.8861</v>
      </c>
      <c r="Y12" s="16">
        <v>0.85299999999999998</v>
      </c>
      <c r="Z12" s="16">
        <v>0.81920000000000004</v>
      </c>
      <c r="AA12" s="16">
        <v>0.78469999999999995</v>
      </c>
      <c r="AB12" s="16">
        <v>0.74380000000000002</v>
      </c>
      <c r="AC12" s="16">
        <v>0.69259999999999999</v>
      </c>
      <c r="AD12" s="16">
        <v>0.63109999999999999</v>
      </c>
      <c r="AE12" s="16">
        <v>0.55940000000000001</v>
      </c>
      <c r="AF12" s="16">
        <v>0.47760000000000002</v>
      </c>
      <c r="AG12" s="17">
        <v>0.38550000000000001</v>
      </c>
      <c r="AH12" s="17">
        <v>0.28339999999999999</v>
      </c>
      <c r="AI12" s="17">
        <v>0.1711</v>
      </c>
      <c r="AJ12" s="17">
        <v>4.87E-2</v>
      </c>
    </row>
    <row r="13" spans="1:36">
      <c r="A13" s="15" t="s">
        <v>26</v>
      </c>
      <c r="B13" s="15" t="s">
        <v>12</v>
      </c>
      <c r="C13" s="16">
        <v>1</v>
      </c>
      <c r="D13" s="16">
        <v>0.99570000000000003</v>
      </c>
      <c r="E13" s="16">
        <v>0.96089999999999998</v>
      </c>
      <c r="F13" s="16">
        <v>0.9244</v>
      </c>
      <c r="G13" s="16">
        <v>0.96619999999999995</v>
      </c>
      <c r="H13" s="16">
        <v>0.92300000000000004</v>
      </c>
      <c r="I13" s="16">
        <v>0.94569999999999999</v>
      </c>
      <c r="J13" s="16">
        <v>0.89580000000000004</v>
      </c>
      <c r="K13" s="16">
        <v>1.0788</v>
      </c>
      <c r="L13" s="16">
        <v>1.0111000000000001</v>
      </c>
      <c r="M13" s="16">
        <v>0.93920000000000003</v>
      </c>
      <c r="N13" s="16">
        <v>0.84830000000000005</v>
      </c>
      <c r="O13" s="16">
        <v>0.73599999999999999</v>
      </c>
      <c r="P13" s="16">
        <v>0.60250000000000004</v>
      </c>
      <c r="Q13" s="16">
        <v>0.44769999999999999</v>
      </c>
      <c r="R13" s="16">
        <v>0.27189999999999998</v>
      </c>
      <c r="S13" s="16">
        <v>7.4999999999999997E-2</v>
      </c>
      <c r="T13" s="16">
        <v>1</v>
      </c>
      <c r="U13" s="16">
        <v>0.99319999999999997</v>
      </c>
      <c r="V13" s="16">
        <v>1.1368</v>
      </c>
      <c r="W13" s="16">
        <v>1.0971</v>
      </c>
      <c r="X13" s="16">
        <v>1.0597000000000001</v>
      </c>
      <c r="Y13" s="16">
        <v>1.0187999999999999</v>
      </c>
      <c r="Z13" s="16">
        <v>0.97740000000000005</v>
      </c>
      <c r="AA13" s="16">
        <v>0.9355</v>
      </c>
      <c r="AB13" s="16">
        <v>0.88619999999999999</v>
      </c>
      <c r="AC13" s="16">
        <v>0.82489999999999997</v>
      </c>
      <c r="AD13" s="16">
        <v>0.75149999999999995</v>
      </c>
      <c r="AE13" s="16">
        <v>0.66610000000000003</v>
      </c>
      <c r="AF13" s="16">
        <v>0.56859999999999999</v>
      </c>
      <c r="AG13" s="17">
        <v>0.4592</v>
      </c>
      <c r="AH13" s="17">
        <v>0.33789999999999998</v>
      </c>
      <c r="AI13" s="17">
        <v>0.2046</v>
      </c>
      <c r="AJ13" s="17">
        <v>5.9400000000000001E-2</v>
      </c>
    </row>
    <row r="14" spans="1:36">
      <c r="A14" s="15" t="s">
        <v>26</v>
      </c>
      <c r="B14" s="15" t="s">
        <v>44</v>
      </c>
      <c r="C14" s="16">
        <v>1</v>
      </c>
      <c r="D14" s="16">
        <v>0.97650000000000003</v>
      </c>
      <c r="E14" s="16">
        <v>0.93659999999999999</v>
      </c>
      <c r="F14" s="16">
        <v>0.89670000000000005</v>
      </c>
      <c r="G14" s="16">
        <v>0.85680000000000001</v>
      </c>
      <c r="H14" s="16">
        <v>0.81689999999999996</v>
      </c>
      <c r="I14" s="16">
        <v>1.1628000000000001</v>
      </c>
      <c r="J14" s="16">
        <v>1.1031</v>
      </c>
      <c r="K14" s="16">
        <v>1.0434000000000001</v>
      </c>
      <c r="L14" s="16">
        <v>0.98360000000000003</v>
      </c>
      <c r="M14" s="16">
        <v>1.3753</v>
      </c>
      <c r="N14" s="16">
        <v>1.2383</v>
      </c>
      <c r="O14" s="16">
        <v>1.0719000000000001</v>
      </c>
      <c r="P14" s="16">
        <v>0.87619999999999998</v>
      </c>
      <c r="Q14" s="16">
        <v>0.65110000000000001</v>
      </c>
      <c r="R14" s="16">
        <v>0.39660000000000001</v>
      </c>
      <c r="S14" s="16">
        <v>0.1128</v>
      </c>
      <c r="T14" s="16">
        <v>1</v>
      </c>
      <c r="U14" s="16">
        <v>0.97599999999999998</v>
      </c>
      <c r="V14" s="16">
        <v>0.94140000000000001</v>
      </c>
      <c r="W14" s="16">
        <v>0.90680000000000005</v>
      </c>
      <c r="X14" s="16">
        <v>1.1635</v>
      </c>
      <c r="Y14" s="16">
        <v>1.1173999999999999</v>
      </c>
      <c r="Z14" s="16">
        <v>1.0711999999999999</v>
      </c>
      <c r="AA14" s="16">
        <v>1.0249999999999999</v>
      </c>
      <c r="AB14" s="16">
        <v>1.5178</v>
      </c>
      <c r="AC14" s="16">
        <v>1.4266000000000001</v>
      </c>
      <c r="AD14" s="16">
        <v>1.3109</v>
      </c>
      <c r="AE14" s="16">
        <v>1.1708000000000001</v>
      </c>
      <c r="AF14" s="16">
        <v>1.0063</v>
      </c>
      <c r="AG14" s="17">
        <v>0.81730000000000003</v>
      </c>
      <c r="AH14" s="17">
        <v>0.6038</v>
      </c>
      <c r="AI14" s="17">
        <v>0.3659</v>
      </c>
      <c r="AJ14" s="17">
        <v>0.10349999999999999</v>
      </c>
    </row>
    <row r="15" spans="1:36">
      <c r="A15" s="15" t="s">
        <v>25</v>
      </c>
      <c r="B15" s="15" t="s">
        <v>45</v>
      </c>
      <c r="C15" s="16">
        <v>1</v>
      </c>
      <c r="D15" s="16">
        <v>0.99670000000000003</v>
      </c>
      <c r="E15" s="16">
        <v>0.95540000000000003</v>
      </c>
      <c r="F15" s="16">
        <v>0.91420000000000001</v>
      </c>
      <c r="G15" s="16">
        <v>0.873</v>
      </c>
      <c r="H15" s="16">
        <v>0.83179999999999998</v>
      </c>
      <c r="I15" s="16">
        <v>1.2613000000000001</v>
      </c>
      <c r="J15" s="16">
        <v>1.1955</v>
      </c>
      <c r="K15" s="16">
        <v>1.1296999999999999</v>
      </c>
      <c r="L15" s="16">
        <v>1.0639000000000001</v>
      </c>
      <c r="M15" s="16">
        <v>0.98570000000000002</v>
      </c>
      <c r="N15" s="16">
        <v>0.88670000000000004</v>
      </c>
      <c r="O15" s="16">
        <v>0.76680000000000004</v>
      </c>
      <c r="P15" s="16">
        <v>0.62619999999999998</v>
      </c>
      <c r="Q15" s="16">
        <v>0.46489999999999998</v>
      </c>
      <c r="R15" s="16">
        <v>0.28270000000000001</v>
      </c>
      <c r="S15" s="16">
        <v>7.9799999999999996E-2</v>
      </c>
      <c r="T15" s="16">
        <v>1</v>
      </c>
      <c r="U15" s="16">
        <v>0.96550000000000002</v>
      </c>
      <c r="V15" s="16">
        <v>0.92030000000000001</v>
      </c>
      <c r="W15" s="16">
        <v>0.87639999999999996</v>
      </c>
      <c r="X15" s="16">
        <v>0.83360000000000001</v>
      </c>
      <c r="Y15" s="16">
        <v>0.79200000000000004</v>
      </c>
      <c r="Z15" s="16">
        <v>0.75139999999999996</v>
      </c>
      <c r="AA15" s="16">
        <v>0.71</v>
      </c>
      <c r="AB15" s="16">
        <v>0.66259999999999997</v>
      </c>
      <c r="AC15" s="16">
        <v>0.60880000000000001</v>
      </c>
      <c r="AD15" s="16">
        <v>0.54859999999999998</v>
      </c>
      <c r="AE15" s="16">
        <v>0.4819</v>
      </c>
      <c r="AF15" s="16">
        <v>0.40870000000000001</v>
      </c>
      <c r="AG15" s="17">
        <v>0.32900000000000001</v>
      </c>
      <c r="AH15" s="17">
        <v>0.24260000000000001</v>
      </c>
      <c r="AI15" s="17">
        <v>0.14960000000000001</v>
      </c>
      <c r="AJ15" s="17">
        <v>0.05</v>
      </c>
    </row>
    <row r="16" spans="1:36">
      <c r="A16" s="15" t="s">
        <v>49</v>
      </c>
      <c r="B16" s="15" t="s">
        <v>3</v>
      </c>
      <c r="C16" s="16">
        <v>1</v>
      </c>
      <c r="D16" s="16">
        <v>1.0136000000000001</v>
      </c>
      <c r="E16" s="16">
        <v>1.0630999999999999</v>
      </c>
      <c r="F16" s="16">
        <v>1.1158999999999999</v>
      </c>
      <c r="G16" s="16">
        <v>1.1724000000000001</v>
      </c>
      <c r="H16" s="16">
        <v>1.2330000000000001</v>
      </c>
      <c r="I16" s="16">
        <v>1.2981</v>
      </c>
      <c r="J16" s="16">
        <v>1.3683000000000001</v>
      </c>
      <c r="K16" s="16">
        <v>1.4441999999999999</v>
      </c>
      <c r="L16" s="16">
        <v>1.5266999999999999</v>
      </c>
      <c r="M16" s="16">
        <v>1.6166</v>
      </c>
      <c r="N16" s="16">
        <v>1.7149000000000001</v>
      </c>
      <c r="O16" s="16">
        <v>1.8492999999999999</v>
      </c>
      <c r="P16" s="16">
        <v>2.0562999999999998</v>
      </c>
      <c r="Q16" s="16">
        <v>2.3824999999999998</v>
      </c>
      <c r="R16" s="16">
        <v>2.9327999999999999</v>
      </c>
      <c r="S16" s="16">
        <v>4</v>
      </c>
      <c r="T16" s="16">
        <v>1</v>
      </c>
      <c r="U16" s="16">
        <v>1.0205</v>
      </c>
      <c r="V16" s="16">
        <v>1.0714999999999999</v>
      </c>
      <c r="W16" s="16">
        <v>1.1254999999999999</v>
      </c>
      <c r="X16" s="16">
        <v>1.1826000000000001</v>
      </c>
      <c r="Y16" s="16">
        <v>1.2430000000000001</v>
      </c>
      <c r="Z16" s="16">
        <v>1.3070999999999999</v>
      </c>
      <c r="AA16" s="16">
        <v>1.3751</v>
      </c>
      <c r="AB16" s="16">
        <v>1.4473</v>
      </c>
      <c r="AC16" s="16">
        <v>1.5242</v>
      </c>
      <c r="AD16" s="16">
        <v>1.6061000000000001</v>
      </c>
      <c r="AE16" s="16">
        <v>1.7029000000000001</v>
      </c>
      <c r="AF16" s="16">
        <v>1.8509</v>
      </c>
      <c r="AG16" s="17">
        <v>2.0785</v>
      </c>
      <c r="AH16" s="17">
        <v>2.4405999999999999</v>
      </c>
      <c r="AI16" s="17">
        <v>3.0670999999999999</v>
      </c>
      <c r="AJ16" s="17">
        <v>4.3478000000000003</v>
      </c>
    </row>
    <row r="17" spans="1:36">
      <c r="A17" s="15" t="s">
        <v>49</v>
      </c>
      <c r="B17" s="15" t="s">
        <v>24</v>
      </c>
      <c r="C17" s="16">
        <v>1</v>
      </c>
      <c r="D17" s="16">
        <v>1.0128999999999999</v>
      </c>
      <c r="E17" s="16">
        <v>1.0708</v>
      </c>
      <c r="F17" s="16">
        <v>1.1351</v>
      </c>
      <c r="G17" s="16">
        <v>1.2070000000000001</v>
      </c>
      <c r="H17" s="16">
        <v>1.2881</v>
      </c>
      <c r="I17" s="16">
        <v>1.38</v>
      </c>
      <c r="J17" s="16">
        <v>1.4854000000000001</v>
      </c>
      <c r="K17" s="16">
        <v>1.6073</v>
      </c>
      <c r="L17" s="16">
        <v>1.7502</v>
      </c>
      <c r="M17" s="16">
        <v>1.9198999999999999</v>
      </c>
      <c r="N17" s="16">
        <v>2.1547999999999998</v>
      </c>
      <c r="O17" s="16">
        <v>2.5211999999999999</v>
      </c>
      <c r="P17" s="16">
        <v>3.1395</v>
      </c>
      <c r="Q17" s="16">
        <v>4.3531000000000004</v>
      </c>
      <c r="R17" s="16">
        <v>7.6795</v>
      </c>
      <c r="S17" s="16">
        <v>50</v>
      </c>
      <c r="T17" s="16">
        <v>1</v>
      </c>
      <c r="U17" s="16">
        <v>1.0024</v>
      </c>
      <c r="V17" s="16">
        <v>1.0637000000000001</v>
      </c>
      <c r="W17" s="16">
        <v>1.1306</v>
      </c>
      <c r="X17" s="16">
        <v>1.2037</v>
      </c>
      <c r="Y17" s="16">
        <v>1.284</v>
      </c>
      <c r="Z17" s="16">
        <v>1.3728</v>
      </c>
      <c r="AA17" s="16">
        <v>1.4715</v>
      </c>
      <c r="AB17" s="16">
        <v>1.5819000000000001</v>
      </c>
      <c r="AC17" s="16">
        <v>1.7128000000000001</v>
      </c>
      <c r="AD17" s="16">
        <v>1.8944000000000001</v>
      </c>
      <c r="AE17" s="16">
        <v>2.1558999999999999</v>
      </c>
      <c r="AF17" s="16">
        <v>2.5533000000000001</v>
      </c>
      <c r="AG17" s="17">
        <v>3.2130000000000001</v>
      </c>
      <c r="AH17" s="17">
        <v>4.4938000000000002</v>
      </c>
      <c r="AI17" s="17">
        <v>7.9701000000000004</v>
      </c>
      <c r="AJ17" s="17">
        <v>50</v>
      </c>
    </row>
    <row r="18" spans="1:36">
      <c r="A18" s="15" t="s">
        <v>49</v>
      </c>
      <c r="B18" s="15" t="s">
        <v>1</v>
      </c>
      <c r="C18" s="16">
        <v>1</v>
      </c>
      <c r="D18" s="16">
        <v>1.0385</v>
      </c>
      <c r="E18" s="16">
        <v>1.0972</v>
      </c>
      <c r="F18" s="16">
        <v>1.1608000000000001</v>
      </c>
      <c r="G18" s="16">
        <v>1.2299</v>
      </c>
      <c r="H18" s="16">
        <v>1.3050999999999999</v>
      </c>
      <c r="I18" s="16">
        <v>1.3875999999999999</v>
      </c>
      <c r="J18" s="16">
        <v>1.4782999999999999</v>
      </c>
      <c r="K18" s="16">
        <v>1.5787</v>
      </c>
      <c r="L18" s="16">
        <v>1.6917</v>
      </c>
      <c r="M18" s="16">
        <v>1.8448</v>
      </c>
      <c r="N18" s="16">
        <v>2.0674000000000001</v>
      </c>
      <c r="O18" s="16">
        <v>2.4041999999999999</v>
      </c>
      <c r="P18" s="16">
        <v>2.9521999999999999</v>
      </c>
      <c r="Q18" s="16">
        <v>3.9676</v>
      </c>
      <c r="R18" s="16">
        <v>6.4179000000000004</v>
      </c>
      <c r="S18" s="16">
        <v>20</v>
      </c>
      <c r="T18" s="16">
        <v>1</v>
      </c>
      <c r="U18" s="16">
        <v>1.0323</v>
      </c>
      <c r="V18" s="16">
        <v>1.0905</v>
      </c>
      <c r="W18" s="16">
        <v>1.1536999999999999</v>
      </c>
      <c r="X18" s="16">
        <v>1.2225999999999999</v>
      </c>
      <c r="Y18" s="16">
        <v>1.2982</v>
      </c>
      <c r="Z18" s="16">
        <v>1.3814</v>
      </c>
      <c r="AA18" s="16">
        <v>1.4736</v>
      </c>
      <c r="AB18" s="16">
        <v>1.5764</v>
      </c>
      <c r="AC18" s="16">
        <v>1.6928000000000001</v>
      </c>
      <c r="AD18" s="16">
        <v>1.8499000000000001</v>
      </c>
      <c r="AE18" s="16">
        <v>2.0771000000000002</v>
      </c>
      <c r="AF18" s="16">
        <v>2.4192999999999998</v>
      </c>
      <c r="AG18" s="17">
        <v>2.9746000000000001</v>
      </c>
      <c r="AH18" s="17">
        <v>4.0010000000000003</v>
      </c>
      <c r="AI18" s="17">
        <v>6.47</v>
      </c>
      <c r="AJ18" s="17">
        <v>20</v>
      </c>
    </row>
    <row r="19" spans="1:36">
      <c r="A19" s="15" t="s">
        <v>49</v>
      </c>
      <c r="B19" s="15" t="s">
        <v>50</v>
      </c>
      <c r="C19" s="16">
        <v>1</v>
      </c>
      <c r="D19" s="16">
        <v>1.0017</v>
      </c>
      <c r="E19" s="16">
        <v>1.0548999999999999</v>
      </c>
      <c r="F19" s="16">
        <v>1.1141000000000001</v>
      </c>
      <c r="G19" s="16">
        <v>1.1805000000000001</v>
      </c>
      <c r="H19" s="16">
        <v>1.2554000000000001</v>
      </c>
      <c r="I19" s="16">
        <v>1.3405</v>
      </c>
      <c r="J19" s="16">
        <v>1.4382999999999999</v>
      </c>
      <c r="K19" s="16">
        <v>1.5515000000000001</v>
      </c>
      <c r="L19" s="16">
        <v>1.6841999999999999</v>
      </c>
      <c r="M19" s="16">
        <v>1.8420000000000001</v>
      </c>
      <c r="N19" s="16">
        <v>2.0326</v>
      </c>
      <c r="O19" s="16">
        <v>2.2673999999999999</v>
      </c>
      <c r="P19" s="16">
        <v>2.6301000000000001</v>
      </c>
      <c r="Q19" s="16">
        <v>3.3925000000000001</v>
      </c>
      <c r="R19" s="16">
        <v>5.4143999999999997</v>
      </c>
      <c r="S19" s="16">
        <v>20</v>
      </c>
      <c r="T19" s="16">
        <v>1</v>
      </c>
      <c r="U19" s="16">
        <v>1.0039</v>
      </c>
      <c r="V19" s="16">
        <v>1.0698000000000001</v>
      </c>
      <c r="W19" s="16">
        <v>1.1407</v>
      </c>
      <c r="X19" s="16">
        <v>1.2172000000000001</v>
      </c>
      <c r="Y19" s="16">
        <v>1.3</v>
      </c>
      <c r="Z19" s="16">
        <v>1.3895999999999999</v>
      </c>
      <c r="AA19" s="16">
        <v>1.4871000000000001</v>
      </c>
      <c r="AB19" s="16">
        <v>1.5933999999999999</v>
      </c>
      <c r="AC19" s="16">
        <v>1.7097</v>
      </c>
      <c r="AD19" s="16">
        <v>1.8608</v>
      </c>
      <c r="AE19" s="16">
        <v>2.0813000000000001</v>
      </c>
      <c r="AF19" s="16">
        <v>2.4157000000000002</v>
      </c>
      <c r="AG19" s="17">
        <v>2.9605999999999999</v>
      </c>
      <c r="AH19" s="17">
        <v>3.9719000000000002</v>
      </c>
      <c r="AI19" s="17">
        <v>6.4151999999999996</v>
      </c>
      <c r="AJ19" s="17">
        <v>20</v>
      </c>
    </row>
    <row r="20" spans="1:36">
      <c r="A20" s="15" t="s">
        <v>52</v>
      </c>
      <c r="B20" s="15" t="s">
        <v>2</v>
      </c>
      <c r="C20" s="16">
        <v>1</v>
      </c>
      <c r="D20" s="16">
        <v>1.0462</v>
      </c>
      <c r="E20" s="16">
        <v>1.1125</v>
      </c>
      <c r="F20" s="16">
        <v>1.1867000000000001</v>
      </c>
      <c r="G20" s="16">
        <v>1.1551</v>
      </c>
      <c r="H20" s="16">
        <v>1.242</v>
      </c>
      <c r="I20" s="16">
        <v>1.2252000000000001</v>
      </c>
      <c r="J20" s="16">
        <v>1.3317000000000001</v>
      </c>
      <c r="K20" s="16">
        <v>1.3036000000000001</v>
      </c>
      <c r="L20" s="16">
        <v>1.4384999999999999</v>
      </c>
      <c r="M20" s="16">
        <v>1.3885000000000001</v>
      </c>
      <c r="N20" s="16">
        <v>1.5670999999999999</v>
      </c>
      <c r="O20" s="16">
        <v>1.7970999999999999</v>
      </c>
      <c r="P20" s="16">
        <v>2.1042999999999998</v>
      </c>
      <c r="Q20" s="16">
        <v>2.5360999999999998</v>
      </c>
      <c r="R20" s="16">
        <v>3.1876000000000002</v>
      </c>
      <c r="S20" s="16">
        <v>4.2840999999999996</v>
      </c>
      <c r="T20" s="16">
        <v>1</v>
      </c>
      <c r="U20" s="16">
        <v>1.0367999999999999</v>
      </c>
      <c r="V20" s="16">
        <v>1.1164000000000001</v>
      </c>
      <c r="W20" s="16">
        <v>1.2061999999999999</v>
      </c>
      <c r="X20" s="16">
        <v>1.133</v>
      </c>
      <c r="Y20" s="16">
        <v>1.2346999999999999</v>
      </c>
      <c r="Z20" s="16">
        <v>1.3533999999999999</v>
      </c>
      <c r="AA20" s="16">
        <v>1.4938</v>
      </c>
      <c r="AB20" s="16">
        <v>1.6631</v>
      </c>
      <c r="AC20" s="16">
        <v>1.5282</v>
      </c>
      <c r="AD20" s="16">
        <v>1.7433000000000001</v>
      </c>
      <c r="AE20" s="16">
        <v>2.0244</v>
      </c>
      <c r="AF20" s="16">
        <v>2.4079000000000002</v>
      </c>
      <c r="AG20" s="17">
        <v>2.9630999999999998</v>
      </c>
      <c r="AH20" s="17">
        <v>3.8399000000000001</v>
      </c>
      <c r="AI20" s="17">
        <v>5.1791999999999998</v>
      </c>
      <c r="AJ20" s="17">
        <v>7.0711000000000004</v>
      </c>
    </row>
    <row r="21" spans="1:36">
      <c r="A21" s="15" t="s">
        <v>52</v>
      </c>
      <c r="B21" s="15" t="s">
        <v>14</v>
      </c>
      <c r="C21" s="16">
        <v>1</v>
      </c>
      <c r="D21" s="16">
        <v>1</v>
      </c>
      <c r="E21" s="16">
        <v>1.0186999999999999</v>
      </c>
      <c r="F21" s="16">
        <v>1.0855999999999999</v>
      </c>
      <c r="G21" s="16">
        <v>1.0078</v>
      </c>
      <c r="H21" s="16">
        <v>1.0872999999999999</v>
      </c>
      <c r="I21" s="16">
        <v>0.96530000000000005</v>
      </c>
      <c r="J21" s="16">
        <v>1.0589999999999999</v>
      </c>
      <c r="K21" s="16">
        <v>1.1746000000000001</v>
      </c>
      <c r="L21" s="16">
        <v>1.3205</v>
      </c>
      <c r="M21" s="16">
        <v>1.5103</v>
      </c>
      <c r="N21" s="16">
        <v>1.7672000000000001</v>
      </c>
      <c r="O21" s="16">
        <v>2.1341000000000001</v>
      </c>
      <c r="P21" s="16">
        <v>2.7</v>
      </c>
      <c r="Q21" s="16">
        <v>3.6863000000000001</v>
      </c>
      <c r="R21" s="16">
        <v>5.8353000000000002</v>
      </c>
      <c r="S21" s="16">
        <v>14.142099999999999</v>
      </c>
      <c r="T21" s="16">
        <v>1</v>
      </c>
      <c r="U21" s="16">
        <v>1</v>
      </c>
      <c r="V21" s="16">
        <v>1.0732999999999999</v>
      </c>
      <c r="W21" s="16">
        <v>1.1772</v>
      </c>
      <c r="X21" s="16">
        <v>1.2948999999999999</v>
      </c>
      <c r="Y21" s="16">
        <v>1.43</v>
      </c>
      <c r="Z21" s="16">
        <v>1.5872999999999999</v>
      </c>
      <c r="AA21" s="16">
        <v>1.7735000000000001</v>
      </c>
      <c r="AB21" s="16">
        <v>1.9984999999999999</v>
      </c>
      <c r="AC21" s="16">
        <v>1.9717</v>
      </c>
      <c r="AD21" s="16">
        <v>2.2786</v>
      </c>
      <c r="AE21" s="16">
        <v>2.6842999999999999</v>
      </c>
      <c r="AF21" s="16">
        <v>3.2477</v>
      </c>
      <c r="AG21" s="17">
        <v>4.0861000000000001</v>
      </c>
      <c r="AH21" s="17">
        <v>5.4702000000000002</v>
      </c>
      <c r="AI21" s="17">
        <v>8.2642000000000007</v>
      </c>
      <c r="AJ21" s="17">
        <v>17.320499999999999</v>
      </c>
    </row>
    <row r="22" spans="1:36">
      <c r="A22" s="15" t="s">
        <v>52</v>
      </c>
      <c r="B22" s="15" t="s">
        <v>46</v>
      </c>
      <c r="C22" s="16">
        <v>1</v>
      </c>
      <c r="D22" s="16">
        <v>1</v>
      </c>
      <c r="E22" s="16">
        <v>1.0496000000000001</v>
      </c>
      <c r="F22" s="16">
        <v>1.119</v>
      </c>
      <c r="G22" s="16">
        <v>1.0911</v>
      </c>
      <c r="H22" s="16">
        <v>1.1782999999999999</v>
      </c>
      <c r="I22" s="16">
        <v>1.1709000000000001</v>
      </c>
      <c r="J22" s="16">
        <v>1.2865</v>
      </c>
      <c r="K22" s="16">
        <v>1.2785</v>
      </c>
      <c r="L22" s="16">
        <v>1.4402999999999999</v>
      </c>
      <c r="M22" s="16">
        <v>1.4300999999999999</v>
      </c>
      <c r="N22" s="16">
        <v>1.6778999999999999</v>
      </c>
      <c r="O22" s="16">
        <v>2.0327000000000002</v>
      </c>
      <c r="P22" s="16">
        <v>2.5823</v>
      </c>
      <c r="Q22" s="16">
        <v>3.5446</v>
      </c>
      <c r="R22" s="16">
        <v>5.5959000000000003</v>
      </c>
      <c r="S22" s="16">
        <v>12.8565</v>
      </c>
      <c r="T22" s="16">
        <v>1</v>
      </c>
      <c r="U22" s="16">
        <v>1.0572999999999999</v>
      </c>
      <c r="V22" s="16">
        <v>1.1616</v>
      </c>
      <c r="W22" s="16">
        <v>1.2786999999999999</v>
      </c>
      <c r="X22" s="16">
        <v>1.2224999999999999</v>
      </c>
      <c r="Y22" s="16">
        <v>1.3551</v>
      </c>
      <c r="Z22" s="16">
        <v>1.5099</v>
      </c>
      <c r="AA22" s="16">
        <v>1.694</v>
      </c>
      <c r="AB22" s="16">
        <v>1.9176</v>
      </c>
      <c r="AC22" s="16">
        <v>1.673</v>
      </c>
      <c r="AD22" s="16">
        <v>1.9458</v>
      </c>
      <c r="AE22" s="16">
        <v>2.3109999999999999</v>
      </c>
      <c r="AF22" s="16">
        <v>2.8273000000000001</v>
      </c>
      <c r="AG22" s="17">
        <v>3.6160999999999999</v>
      </c>
      <c r="AH22" s="17">
        <v>4.9753999999999996</v>
      </c>
      <c r="AI22" s="17">
        <v>7.6645000000000003</v>
      </c>
      <c r="AJ22" s="17">
        <v>13.1951</v>
      </c>
    </row>
    <row r="23" spans="1:36">
      <c r="A23" s="15" t="s">
        <v>52</v>
      </c>
      <c r="B23" s="15" t="s">
        <v>5</v>
      </c>
      <c r="C23" s="16">
        <v>1</v>
      </c>
      <c r="D23" s="16">
        <v>1.0438000000000001</v>
      </c>
      <c r="E23" s="16">
        <v>1.1217999999999999</v>
      </c>
      <c r="F23" s="16">
        <v>1.2110000000000001</v>
      </c>
      <c r="G23" s="16">
        <v>1.2293000000000001</v>
      </c>
      <c r="H23" s="16">
        <v>1.3425</v>
      </c>
      <c r="I23" s="16">
        <v>1.3674999999999999</v>
      </c>
      <c r="J23" s="16">
        <v>1.5184</v>
      </c>
      <c r="K23" s="16">
        <v>1.5566</v>
      </c>
      <c r="L23" s="16">
        <v>1.7730999999999999</v>
      </c>
      <c r="M23" s="16">
        <v>1.8402000000000001</v>
      </c>
      <c r="N23" s="16">
        <v>2.1894</v>
      </c>
      <c r="O23" s="16">
        <v>2.6989000000000001</v>
      </c>
      <c r="P23" s="16">
        <v>3.4861</v>
      </c>
      <c r="Q23" s="16">
        <v>4.7840999999999996</v>
      </c>
      <c r="R23" s="16">
        <v>7.2999000000000001</v>
      </c>
      <c r="S23" s="16">
        <v>14.142099999999999</v>
      </c>
      <c r="T23" s="16">
        <v>1</v>
      </c>
      <c r="U23" s="16">
        <v>1.0236000000000001</v>
      </c>
      <c r="V23" s="16">
        <v>1.1297999999999999</v>
      </c>
      <c r="W23" s="16">
        <v>1.2495000000000001</v>
      </c>
      <c r="X23" s="16">
        <v>1.2649999999999999</v>
      </c>
      <c r="Y23" s="16">
        <v>1.4077</v>
      </c>
      <c r="Z23" s="16">
        <v>1.5731999999999999</v>
      </c>
      <c r="AA23" s="16">
        <v>1.768</v>
      </c>
      <c r="AB23" s="16">
        <v>2.0005999999999999</v>
      </c>
      <c r="AC23" s="16">
        <v>2.0428000000000002</v>
      </c>
      <c r="AD23" s="16">
        <v>2.3589000000000002</v>
      </c>
      <c r="AE23" s="16">
        <v>2.7698</v>
      </c>
      <c r="AF23" s="16">
        <v>3.3386999999999998</v>
      </c>
      <c r="AG23" s="17">
        <v>4.1829999999999998</v>
      </c>
      <c r="AH23" s="17">
        <v>5.5753000000000004</v>
      </c>
      <c r="AI23" s="17">
        <v>8.3219999999999992</v>
      </c>
      <c r="AJ23" s="17">
        <v>16.329899999999999</v>
      </c>
    </row>
    <row r="24" spans="1:36">
      <c r="A24" s="15" t="s">
        <v>52</v>
      </c>
      <c r="B24" s="15" t="s">
        <v>15</v>
      </c>
      <c r="C24" s="16">
        <v>1</v>
      </c>
      <c r="D24" s="16">
        <v>1</v>
      </c>
      <c r="E24" s="16">
        <v>1.0668</v>
      </c>
      <c r="F24" s="16">
        <v>1.1405000000000001</v>
      </c>
      <c r="G24" s="16">
        <v>0.99780000000000002</v>
      </c>
      <c r="H24" s="16">
        <v>1.0704</v>
      </c>
      <c r="I24" s="16">
        <v>1.0071000000000001</v>
      </c>
      <c r="J24" s="16">
        <v>1.0853999999999999</v>
      </c>
      <c r="K24" s="16">
        <v>1.0263</v>
      </c>
      <c r="L24" s="16">
        <v>1.1233</v>
      </c>
      <c r="M24" s="16">
        <v>1.0544</v>
      </c>
      <c r="N24" s="16">
        <v>1.2043999999999999</v>
      </c>
      <c r="O24" s="16">
        <v>1.423</v>
      </c>
      <c r="P24" s="16">
        <v>1.768</v>
      </c>
      <c r="Q24" s="16">
        <v>2.3883000000000001</v>
      </c>
      <c r="R24" s="16">
        <v>3.8184999999999998</v>
      </c>
      <c r="S24" s="16">
        <v>10.5283</v>
      </c>
      <c r="T24" s="16">
        <v>1</v>
      </c>
      <c r="U24" s="16">
        <v>1.0355000000000001</v>
      </c>
      <c r="V24" s="16">
        <v>1.1186</v>
      </c>
      <c r="W24" s="16">
        <v>1.2125999999999999</v>
      </c>
      <c r="X24" s="16">
        <v>1.1544000000000001</v>
      </c>
      <c r="Y24" s="16">
        <v>1.2633000000000001</v>
      </c>
      <c r="Z24" s="16">
        <v>1.1715</v>
      </c>
      <c r="AA24" s="16">
        <v>1.3004</v>
      </c>
      <c r="AB24" s="16">
        <v>1.4577</v>
      </c>
      <c r="AC24" s="16">
        <v>1.3741000000000001</v>
      </c>
      <c r="AD24" s="16">
        <v>1.5846</v>
      </c>
      <c r="AE24" s="16">
        <v>1.8666</v>
      </c>
      <c r="AF24" s="16">
        <v>2.2646999999999999</v>
      </c>
      <c r="AG24" s="17">
        <v>2.8706</v>
      </c>
      <c r="AH24" s="17">
        <v>3.9056000000000002</v>
      </c>
      <c r="AI24" s="17">
        <v>5.9984000000000002</v>
      </c>
      <c r="AJ24" s="17">
        <v>12.229699999999999</v>
      </c>
    </row>
    <row r="25" spans="1:36">
      <c r="A25" s="15" t="s">
        <v>52</v>
      </c>
      <c r="B25" s="15" t="s">
        <v>78</v>
      </c>
      <c r="C25" s="16">
        <v>1.6</v>
      </c>
      <c r="D25" s="16">
        <v>1.6</v>
      </c>
      <c r="E25" s="16">
        <v>1.7069000000000001</v>
      </c>
      <c r="F25" s="16">
        <v>1.8248</v>
      </c>
      <c r="G25" s="16">
        <v>1.9539</v>
      </c>
      <c r="H25" s="16">
        <v>2.0960999999999999</v>
      </c>
      <c r="I25" s="16">
        <v>1.7624</v>
      </c>
      <c r="J25" s="16">
        <v>1.8995</v>
      </c>
      <c r="K25" s="16">
        <v>1.6415</v>
      </c>
      <c r="L25" s="16">
        <v>1.7966</v>
      </c>
      <c r="M25" s="16">
        <v>1.6365000000000001</v>
      </c>
      <c r="N25" s="16">
        <v>1.8693</v>
      </c>
      <c r="O25" s="16">
        <v>2.2086000000000001</v>
      </c>
      <c r="P25" s="16">
        <v>2.7441</v>
      </c>
      <c r="Q25" s="16">
        <v>3.7069000000000001</v>
      </c>
      <c r="R25" s="16">
        <v>5.9265999999999996</v>
      </c>
      <c r="S25" s="16">
        <v>16.340800000000002</v>
      </c>
      <c r="T25" s="16">
        <v>1.6949000000000001</v>
      </c>
      <c r="U25" s="16">
        <v>1.7551000000000001</v>
      </c>
      <c r="V25" s="16">
        <v>1.8958999999999999</v>
      </c>
      <c r="W25" s="16">
        <v>2.0552999999999999</v>
      </c>
      <c r="X25" s="16">
        <v>1.6711</v>
      </c>
      <c r="Y25" s="16">
        <v>1.8287</v>
      </c>
      <c r="Z25" s="16">
        <v>1.5913999999999999</v>
      </c>
      <c r="AA25" s="16">
        <v>1.7665</v>
      </c>
      <c r="AB25" s="16">
        <v>1.9801</v>
      </c>
      <c r="AC25" s="16">
        <v>1.9650000000000001</v>
      </c>
      <c r="AD25" s="16">
        <v>2.2660999999999998</v>
      </c>
      <c r="AE25" s="16">
        <v>2.6692999999999998</v>
      </c>
      <c r="AF25" s="16">
        <v>3.2385999999999999</v>
      </c>
      <c r="AG25" s="17">
        <v>4.1051000000000002</v>
      </c>
      <c r="AH25" s="17">
        <v>5.5852000000000004</v>
      </c>
      <c r="AI25" s="17">
        <v>8.5779999999999994</v>
      </c>
      <c r="AJ25" s="17">
        <v>17.489000000000001</v>
      </c>
    </row>
    <row r="26" spans="1:36">
      <c r="A26" s="15" t="s">
        <v>52</v>
      </c>
      <c r="B26" s="15" t="s">
        <v>79</v>
      </c>
      <c r="C26" s="16">
        <v>3.125</v>
      </c>
      <c r="D26" s="16">
        <v>3.125</v>
      </c>
      <c r="E26" s="16">
        <v>3.3338000000000001</v>
      </c>
      <c r="F26" s="16">
        <v>3.5640999999999998</v>
      </c>
      <c r="G26" s="16">
        <v>3.8163</v>
      </c>
      <c r="H26" s="16">
        <v>4.0938999999999997</v>
      </c>
      <c r="I26" s="16">
        <v>2.2559</v>
      </c>
      <c r="J26" s="16">
        <v>2.4312999999999998</v>
      </c>
      <c r="K26" s="16">
        <v>2.0518000000000001</v>
      </c>
      <c r="L26" s="16">
        <v>2.2458</v>
      </c>
      <c r="M26" s="16">
        <v>2.0028999999999999</v>
      </c>
      <c r="N26" s="16">
        <v>2.2879</v>
      </c>
      <c r="O26" s="16">
        <v>2.7031000000000001</v>
      </c>
      <c r="P26" s="16">
        <v>3.3584999999999998</v>
      </c>
      <c r="Q26" s="16">
        <v>4.5368000000000004</v>
      </c>
      <c r="R26" s="16">
        <v>7.2535999999999996</v>
      </c>
      <c r="S26" s="16">
        <v>19.999600000000001</v>
      </c>
      <c r="T26" s="16">
        <v>2.2471999999999999</v>
      </c>
      <c r="U26" s="16">
        <v>2.327</v>
      </c>
      <c r="V26" s="16">
        <v>2.5137</v>
      </c>
      <c r="W26" s="16">
        <v>2.7248999999999999</v>
      </c>
      <c r="X26" s="16">
        <v>2.2376</v>
      </c>
      <c r="Y26" s="16">
        <v>2.4487000000000001</v>
      </c>
      <c r="Z26" s="16">
        <v>2.0144000000000002</v>
      </c>
      <c r="AA26" s="16">
        <v>2.2360000000000002</v>
      </c>
      <c r="AB26" s="16">
        <v>2.5065</v>
      </c>
      <c r="AC26" s="16">
        <v>2.2471999999999999</v>
      </c>
      <c r="AD26" s="16">
        <v>2.5914999999999999</v>
      </c>
      <c r="AE26" s="16">
        <v>3.0526</v>
      </c>
      <c r="AF26" s="16">
        <v>3.7037</v>
      </c>
      <c r="AG26" s="17">
        <v>4.6946000000000003</v>
      </c>
      <c r="AH26" s="17">
        <v>6.3872</v>
      </c>
      <c r="AI26" s="17">
        <v>9.8097999999999992</v>
      </c>
      <c r="AJ26" s="17">
        <v>20.000499999999999</v>
      </c>
    </row>
    <row r="27" spans="1:36">
      <c r="A27" s="15" t="s">
        <v>52</v>
      </c>
      <c r="B27" s="15" t="s">
        <v>80</v>
      </c>
      <c r="C27" s="16">
        <v>6.3693999999999997</v>
      </c>
      <c r="D27" s="16">
        <v>6.3693999999999997</v>
      </c>
      <c r="E27" s="16">
        <v>6.7949000000000002</v>
      </c>
      <c r="F27" s="16">
        <v>7.2643000000000004</v>
      </c>
      <c r="G27" s="16">
        <v>7.7784000000000004</v>
      </c>
      <c r="H27" s="16">
        <v>8.3443000000000005</v>
      </c>
      <c r="I27" s="16">
        <v>4.4061000000000003</v>
      </c>
      <c r="J27" s="16">
        <v>4.7485999999999997</v>
      </c>
      <c r="K27" s="16">
        <v>2.6263000000000001</v>
      </c>
      <c r="L27" s="16">
        <v>2.8746</v>
      </c>
      <c r="M27" s="16">
        <v>2.5036999999999998</v>
      </c>
      <c r="N27" s="16">
        <v>2.8597999999999999</v>
      </c>
      <c r="O27" s="16">
        <v>3.3788999999999998</v>
      </c>
      <c r="P27" s="16">
        <v>4.1981000000000002</v>
      </c>
      <c r="Q27" s="16">
        <v>5.6710000000000003</v>
      </c>
      <c r="R27" s="16">
        <v>9.0670000000000002</v>
      </c>
      <c r="S27" s="16">
        <v>24.999400000000001</v>
      </c>
      <c r="T27" s="16">
        <v>3.1745999999999999</v>
      </c>
      <c r="U27" s="16">
        <v>3.2873000000000001</v>
      </c>
      <c r="V27" s="16">
        <v>3.5510999999999999</v>
      </c>
      <c r="W27" s="16">
        <v>3.8494999999999999</v>
      </c>
      <c r="X27" s="16">
        <v>2.9666999999999999</v>
      </c>
      <c r="Y27" s="16">
        <v>3.2465000000000002</v>
      </c>
      <c r="Z27" s="16">
        <v>2.6972</v>
      </c>
      <c r="AA27" s="16">
        <v>2.9940000000000002</v>
      </c>
      <c r="AB27" s="16">
        <v>3.3561999999999999</v>
      </c>
      <c r="AC27" s="16">
        <v>2.8445999999999998</v>
      </c>
      <c r="AD27" s="16">
        <v>3.2803</v>
      </c>
      <c r="AE27" s="16">
        <v>3.8641000000000001</v>
      </c>
      <c r="AF27" s="16">
        <v>4.6882000000000001</v>
      </c>
      <c r="AG27" s="17">
        <v>5.9424999999999999</v>
      </c>
      <c r="AH27" s="17">
        <v>8.0851000000000006</v>
      </c>
      <c r="AI27" s="17">
        <v>12.417400000000001</v>
      </c>
      <c r="AJ27" s="17">
        <v>25.317</v>
      </c>
    </row>
    <row r="28" spans="1:36">
      <c r="A28" s="15" t="s">
        <v>52</v>
      </c>
      <c r="B28" s="15" t="s">
        <v>81</v>
      </c>
      <c r="C28" s="16">
        <v>10.101000000000001</v>
      </c>
      <c r="D28" s="16">
        <v>10.101000000000001</v>
      </c>
      <c r="E28" s="16">
        <v>10.7758</v>
      </c>
      <c r="F28" s="16">
        <v>11.520200000000001</v>
      </c>
      <c r="G28" s="16">
        <v>12.3354</v>
      </c>
      <c r="H28" s="16">
        <v>13.233000000000001</v>
      </c>
      <c r="I28" s="16">
        <v>8.9804999999999993</v>
      </c>
      <c r="J28" s="16">
        <v>9.6786999999999992</v>
      </c>
      <c r="K28" s="16">
        <v>5.1295999999999999</v>
      </c>
      <c r="L28" s="16">
        <v>5.6143999999999998</v>
      </c>
      <c r="M28" s="16">
        <v>3.2046999999999999</v>
      </c>
      <c r="N28" s="16">
        <v>3.6606000000000001</v>
      </c>
      <c r="O28" s="16">
        <v>4.3250000000000002</v>
      </c>
      <c r="P28" s="16">
        <v>5.3735999999999997</v>
      </c>
      <c r="Q28" s="16">
        <v>7.2588999999999997</v>
      </c>
      <c r="R28" s="16">
        <v>11.6058</v>
      </c>
      <c r="S28" s="16">
        <v>31.999300000000002</v>
      </c>
      <c r="T28" s="16">
        <v>5.7142999999999997</v>
      </c>
      <c r="U28" s="16">
        <v>5.9170999999999996</v>
      </c>
      <c r="V28" s="16">
        <v>6.3920000000000003</v>
      </c>
      <c r="W28" s="16">
        <v>6.9291</v>
      </c>
      <c r="X28" s="16">
        <v>4.1909999999999998</v>
      </c>
      <c r="Y28" s="16">
        <v>4.5864000000000003</v>
      </c>
      <c r="Z28" s="16">
        <v>3.5760999999999998</v>
      </c>
      <c r="AA28" s="16">
        <v>3.9695999999999998</v>
      </c>
      <c r="AB28" s="16">
        <v>4.4497999999999998</v>
      </c>
      <c r="AC28" s="16">
        <v>3.8088000000000002</v>
      </c>
      <c r="AD28" s="16">
        <v>4.3922999999999996</v>
      </c>
      <c r="AE28" s="16">
        <v>5.1740000000000004</v>
      </c>
      <c r="AF28" s="16">
        <v>6.2774000000000001</v>
      </c>
      <c r="AG28" s="17">
        <v>7.9569000000000001</v>
      </c>
      <c r="AH28" s="17">
        <v>10.825799999999999</v>
      </c>
      <c r="AI28" s="17">
        <v>16.626799999999999</v>
      </c>
      <c r="AJ28" s="17">
        <v>33.899099999999997</v>
      </c>
    </row>
  </sheetData>
  <sheetProtection sheet="1" objects="1" scenarios="1"/>
  <phoneticPr fontId="0" type="noConversion"/>
  <printOptions gridLines="1" gridLinesSet="0"/>
  <pageMargins left="0.75" right="0.75" top="1" bottom="1" header="0.5" footer="0.25"/>
  <pageSetup orientation="portrait" horizontalDpi="300" verticalDpi="300" r:id="rId1"/>
  <headerFooter alignWithMargins="0">
    <oddHeader>&amp;A</oddHeader>
    <oddFooter>Page 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CE02"/>
  <dimension ref="A1:G41"/>
  <sheetViews>
    <sheetView workbookViewId="0"/>
  </sheetViews>
  <sheetFormatPr defaultColWidth="0" defaultRowHeight="12.75" zeroHeight="1"/>
  <cols>
    <col min="1" max="4" width="9.140625" customWidth="1"/>
    <col min="5" max="6" width="9.140625" style="11" customWidth="1"/>
    <col min="7" max="7" width="0" style="11" hidden="1" customWidth="1"/>
    <col min="8" max="16384" width="9.140625" hidden="1"/>
  </cols>
  <sheetData>
    <row r="1" spans="1:7" ht="45" customHeight="1">
      <c r="A1" s="9" t="s">
        <v>55</v>
      </c>
      <c r="B1" s="9" t="s">
        <v>6</v>
      </c>
      <c r="C1" s="9" t="s">
        <v>7</v>
      </c>
      <c r="D1" s="10" t="s">
        <v>8</v>
      </c>
      <c r="E1" s="10" t="s">
        <v>9</v>
      </c>
      <c r="F1" s="10" t="s">
        <v>10</v>
      </c>
      <c r="G1"/>
    </row>
    <row r="2" spans="1:7">
      <c r="A2" t="str">
        <f t="shared" ref="A2:A33" si="0">LEFT(B2)&amp;C2</f>
        <v>F100m</v>
      </c>
      <c r="B2" s="8" t="s">
        <v>13</v>
      </c>
      <c r="C2" t="s">
        <v>16</v>
      </c>
      <c r="D2" s="11">
        <v>17.856999999999999</v>
      </c>
      <c r="E2" s="11">
        <v>21</v>
      </c>
      <c r="F2" s="11">
        <v>1.81</v>
      </c>
      <c r="G2"/>
    </row>
    <row r="3" spans="1:7">
      <c r="A3" t="str">
        <f t="shared" si="0"/>
        <v>F1500m</v>
      </c>
      <c r="B3" s="8" t="s">
        <v>13</v>
      </c>
      <c r="C3" t="s">
        <v>19</v>
      </c>
      <c r="D3" s="11">
        <v>2.8830000000000001E-2</v>
      </c>
      <c r="E3" s="11">
        <v>535</v>
      </c>
      <c r="F3" s="11">
        <v>1.88</v>
      </c>
      <c r="G3"/>
    </row>
    <row r="4" spans="1:7">
      <c r="A4" t="str">
        <f t="shared" si="0"/>
        <v>F200m</v>
      </c>
      <c r="B4" s="8" t="s">
        <v>13</v>
      </c>
      <c r="C4" t="s">
        <v>17</v>
      </c>
      <c r="D4" s="11">
        <v>4.9908700000000001</v>
      </c>
      <c r="E4" s="11">
        <v>42.5</v>
      </c>
      <c r="F4" s="11">
        <v>1.81</v>
      </c>
      <c r="G4"/>
    </row>
    <row r="5" spans="1:7">
      <c r="A5" t="str">
        <f t="shared" si="0"/>
        <v>F400m</v>
      </c>
      <c r="B5" s="8" t="s">
        <v>13</v>
      </c>
      <c r="C5" t="s">
        <v>18</v>
      </c>
      <c r="D5" s="11">
        <v>1.3428500000000001</v>
      </c>
      <c r="E5" s="11">
        <v>91.7</v>
      </c>
      <c r="F5" s="11">
        <v>1.81</v>
      </c>
      <c r="G5"/>
    </row>
    <row r="6" spans="1:7">
      <c r="A6" t="str">
        <f t="shared" si="0"/>
        <v>F60m</v>
      </c>
      <c r="B6" s="8" t="s">
        <v>13</v>
      </c>
      <c r="C6" t="s">
        <v>20</v>
      </c>
      <c r="D6" s="11">
        <v>46.084899999999998</v>
      </c>
      <c r="E6" s="11">
        <v>13</v>
      </c>
      <c r="F6" s="11">
        <v>1.81</v>
      </c>
      <c r="G6"/>
    </row>
    <row r="7" spans="1:7">
      <c r="A7" t="str">
        <f t="shared" si="0"/>
        <v>F60mH</v>
      </c>
      <c r="B7" s="8" t="s">
        <v>13</v>
      </c>
      <c r="C7" t="s">
        <v>22</v>
      </c>
      <c r="D7" s="11">
        <v>20.047899999999998</v>
      </c>
      <c r="E7" s="11">
        <v>17</v>
      </c>
      <c r="F7" s="11">
        <v>1.835</v>
      </c>
      <c r="G7"/>
    </row>
    <row r="8" spans="1:7">
      <c r="A8" t="str">
        <f t="shared" si="0"/>
        <v>F800m</v>
      </c>
      <c r="B8" s="8" t="s">
        <v>13</v>
      </c>
      <c r="C8" s="8" t="s">
        <v>23</v>
      </c>
      <c r="D8" s="11">
        <v>0.11193</v>
      </c>
      <c r="E8" s="11">
        <v>254</v>
      </c>
      <c r="F8" s="11">
        <v>1.88</v>
      </c>
      <c r="G8"/>
    </row>
    <row r="9" spans="1:7">
      <c r="A9" t="str">
        <f t="shared" si="0"/>
        <v>FDT</v>
      </c>
      <c r="B9" s="8" t="s">
        <v>13</v>
      </c>
      <c r="C9" s="8" t="s">
        <v>14</v>
      </c>
      <c r="D9" s="11">
        <v>12.331099999999999</v>
      </c>
      <c r="E9" s="11">
        <v>3</v>
      </c>
      <c r="F9" s="11">
        <v>1.1000000000000001</v>
      </c>
      <c r="G9"/>
    </row>
    <row r="10" spans="1:7">
      <c r="A10" t="str">
        <f t="shared" si="0"/>
        <v>FHJ</v>
      </c>
      <c r="B10" s="8" t="s">
        <v>13</v>
      </c>
      <c r="C10" s="8" t="s">
        <v>3</v>
      </c>
      <c r="D10" s="11">
        <v>1.8452299999999999</v>
      </c>
      <c r="E10" s="11">
        <v>75</v>
      </c>
      <c r="F10" s="11">
        <v>1.3480000000000001</v>
      </c>
      <c r="G10"/>
    </row>
    <row r="11" spans="1:7">
      <c r="A11" t="str">
        <f t="shared" si="0"/>
        <v>FHT</v>
      </c>
      <c r="B11" s="8" t="s">
        <v>13</v>
      </c>
      <c r="C11" s="8" t="s">
        <v>46</v>
      </c>
      <c r="D11" s="11">
        <v>13.317399999999999</v>
      </c>
      <c r="E11" s="11">
        <v>5</v>
      </c>
      <c r="F11" s="11">
        <v>1.05</v>
      </c>
      <c r="G11"/>
    </row>
    <row r="12" spans="1:7">
      <c r="A12" t="str">
        <f t="shared" si="0"/>
        <v>FJT</v>
      </c>
      <c r="B12" s="8" t="s">
        <v>13</v>
      </c>
      <c r="C12" s="8" t="s">
        <v>5</v>
      </c>
      <c r="D12" s="11">
        <v>15.9803</v>
      </c>
      <c r="E12" s="11">
        <v>3.8</v>
      </c>
      <c r="F12" s="11">
        <v>1.04</v>
      </c>
      <c r="G12"/>
    </row>
    <row r="13" spans="1:7">
      <c r="A13" t="str">
        <f t="shared" si="0"/>
        <v>FLJ</v>
      </c>
      <c r="B13" s="8" t="s">
        <v>13</v>
      </c>
      <c r="C13" s="8" t="s">
        <v>1</v>
      </c>
      <c r="D13" s="11">
        <v>0.188807</v>
      </c>
      <c r="E13" s="11">
        <v>210</v>
      </c>
      <c r="F13" s="11">
        <v>1.41</v>
      </c>
      <c r="G13"/>
    </row>
    <row r="14" spans="1:7">
      <c r="A14" t="str">
        <f t="shared" si="0"/>
        <v>FPV</v>
      </c>
      <c r="B14" s="8" t="s">
        <v>13</v>
      </c>
      <c r="C14" s="8" t="s">
        <v>24</v>
      </c>
      <c r="D14" s="11">
        <v>0.44124999999999998</v>
      </c>
      <c r="E14" s="11">
        <v>100</v>
      </c>
      <c r="F14" s="11">
        <v>1.35</v>
      </c>
      <c r="G14"/>
    </row>
    <row r="15" spans="1:7">
      <c r="A15" t="str">
        <f t="shared" si="0"/>
        <v>FSH</v>
      </c>
      <c r="B15" s="8" t="s">
        <v>13</v>
      </c>
      <c r="C15" s="8" t="s">
        <v>12</v>
      </c>
      <c r="D15" s="11">
        <v>9.2307600000000001</v>
      </c>
      <c r="E15" s="11">
        <v>26.7</v>
      </c>
      <c r="F15" s="11">
        <v>1.835</v>
      </c>
      <c r="G15"/>
    </row>
    <row r="16" spans="1:7">
      <c r="A16" t="str">
        <f t="shared" si="0"/>
        <v>FSP</v>
      </c>
      <c r="B16" s="8" t="s">
        <v>13</v>
      </c>
      <c r="C16" s="8" t="s">
        <v>2</v>
      </c>
      <c r="D16" s="11">
        <v>56.021099999999997</v>
      </c>
      <c r="E16" s="11">
        <v>1.5</v>
      </c>
      <c r="F16" s="11">
        <v>1.05</v>
      </c>
      <c r="G16"/>
    </row>
    <row r="17" spans="1:7">
      <c r="A17" t="str">
        <f t="shared" si="0"/>
        <v>FWT</v>
      </c>
      <c r="B17" s="8" t="s">
        <v>13</v>
      </c>
      <c r="C17" t="s">
        <v>15</v>
      </c>
      <c r="D17" s="11">
        <v>44.259300000000003</v>
      </c>
      <c r="E17" s="11">
        <v>1.5</v>
      </c>
      <c r="F17" s="11">
        <v>1.05</v>
      </c>
      <c r="G17"/>
    </row>
    <row r="18" spans="1:7">
      <c r="A18" t="str">
        <f t="shared" si="0"/>
        <v>M1000m</v>
      </c>
      <c r="B18" s="8" t="s">
        <v>11</v>
      </c>
      <c r="C18" t="s">
        <v>21</v>
      </c>
      <c r="D18" s="11">
        <v>8.7129999999999999E-2</v>
      </c>
      <c r="E18" s="11">
        <v>305.5</v>
      </c>
      <c r="F18" s="11">
        <v>1.85</v>
      </c>
      <c r="G18"/>
    </row>
    <row r="19" spans="1:7">
      <c r="A19" t="str">
        <f t="shared" si="0"/>
        <v>M100m</v>
      </c>
      <c r="B19" s="8" t="s">
        <v>11</v>
      </c>
      <c r="C19" t="s">
        <v>16</v>
      </c>
      <c r="D19" s="11">
        <v>25.434699999999999</v>
      </c>
      <c r="E19" s="11">
        <v>18</v>
      </c>
      <c r="F19" s="11">
        <v>1.81</v>
      </c>
      <c r="G19"/>
    </row>
    <row r="20" spans="1:7">
      <c r="A20" t="str">
        <f t="shared" si="0"/>
        <v>M1500m</v>
      </c>
      <c r="B20" s="8" t="s">
        <v>11</v>
      </c>
      <c r="C20" t="s">
        <v>19</v>
      </c>
      <c r="D20" s="11">
        <v>3.7679999999999998E-2</v>
      </c>
      <c r="E20" s="11">
        <v>480</v>
      </c>
      <c r="F20" s="11">
        <v>1.85</v>
      </c>
      <c r="G20"/>
    </row>
    <row r="21" spans="1:7">
      <c r="A21" t="str">
        <f t="shared" si="0"/>
        <v>M200m</v>
      </c>
      <c r="B21" s="8" t="s">
        <v>11</v>
      </c>
      <c r="C21" t="s">
        <v>17</v>
      </c>
      <c r="D21" s="11">
        <v>5.8425000000000002</v>
      </c>
      <c r="E21" s="11">
        <v>38</v>
      </c>
      <c r="F21" s="11">
        <v>1.81</v>
      </c>
      <c r="G21"/>
    </row>
    <row r="22" spans="1:7">
      <c r="A22" t="str">
        <f t="shared" si="0"/>
        <v>M400m</v>
      </c>
      <c r="B22" s="8" t="s">
        <v>11</v>
      </c>
      <c r="C22" t="s">
        <v>18</v>
      </c>
      <c r="D22" s="11">
        <v>1.53775</v>
      </c>
      <c r="E22" s="11">
        <v>82</v>
      </c>
      <c r="F22" s="11">
        <v>1.81</v>
      </c>
      <c r="G22"/>
    </row>
    <row r="23" spans="1:7">
      <c r="A23" t="str">
        <f t="shared" si="0"/>
        <v>M60m</v>
      </c>
      <c r="B23" s="8" t="s">
        <v>11</v>
      </c>
      <c r="C23" t="s">
        <v>20</v>
      </c>
      <c r="D23" s="11">
        <v>58.015000000000001</v>
      </c>
      <c r="E23" s="11">
        <v>11.5</v>
      </c>
      <c r="F23" s="11">
        <v>1.81</v>
      </c>
      <c r="G23"/>
    </row>
    <row r="24" spans="1:7">
      <c r="A24" t="str">
        <f t="shared" si="0"/>
        <v>M60mH</v>
      </c>
      <c r="B24" s="8" t="s">
        <v>11</v>
      </c>
      <c r="C24" t="s">
        <v>22</v>
      </c>
      <c r="D24" s="11">
        <v>20.517299999999999</v>
      </c>
      <c r="E24" s="11">
        <v>15.5</v>
      </c>
      <c r="F24" s="11">
        <v>1.92</v>
      </c>
      <c r="G24"/>
    </row>
    <row r="25" spans="1:7">
      <c r="A25" t="str">
        <f t="shared" si="0"/>
        <v>MDT</v>
      </c>
      <c r="B25" s="8" t="s">
        <v>11</v>
      </c>
      <c r="C25" s="8" t="s">
        <v>14</v>
      </c>
      <c r="D25" s="11">
        <v>12.91</v>
      </c>
      <c r="E25" s="11">
        <v>4</v>
      </c>
      <c r="F25" s="11">
        <v>1.1000000000000001</v>
      </c>
      <c r="G25"/>
    </row>
    <row r="26" spans="1:7">
      <c r="A26" t="str">
        <f t="shared" si="0"/>
        <v>MHJ</v>
      </c>
      <c r="B26" s="8" t="s">
        <v>11</v>
      </c>
      <c r="C26" s="8" t="s">
        <v>3</v>
      </c>
      <c r="D26" s="11">
        <v>0.84650000000000003</v>
      </c>
      <c r="E26" s="11">
        <v>75</v>
      </c>
      <c r="F26" s="11">
        <v>1.42</v>
      </c>
      <c r="G26"/>
    </row>
    <row r="27" spans="1:7">
      <c r="A27" t="str">
        <f t="shared" si="0"/>
        <v>MHT</v>
      </c>
      <c r="B27" s="8" t="s">
        <v>11</v>
      </c>
      <c r="C27" s="12" t="s">
        <v>46</v>
      </c>
      <c r="D27" s="11">
        <v>13.094099999999999</v>
      </c>
      <c r="E27" s="11">
        <v>5.5</v>
      </c>
      <c r="F27" s="11">
        <v>1.05</v>
      </c>
      <c r="G27"/>
    </row>
    <row r="28" spans="1:7">
      <c r="A28" t="str">
        <f t="shared" si="0"/>
        <v>MJT</v>
      </c>
      <c r="B28" s="8" t="s">
        <v>11</v>
      </c>
      <c r="C28" s="8" t="s">
        <v>5</v>
      </c>
      <c r="D28" s="11">
        <v>10.14</v>
      </c>
      <c r="E28" s="11">
        <v>7</v>
      </c>
      <c r="F28" s="11">
        <v>1.08</v>
      </c>
      <c r="G28"/>
    </row>
    <row r="29" spans="1:7">
      <c r="A29" t="str">
        <f t="shared" si="0"/>
        <v>MLJ</v>
      </c>
      <c r="B29" s="8" t="s">
        <v>11</v>
      </c>
      <c r="C29" s="8" t="s">
        <v>1</v>
      </c>
      <c r="D29" s="11">
        <v>0.14354</v>
      </c>
      <c r="E29" s="11">
        <v>220</v>
      </c>
      <c r="F29" s="11">
        <v>1.4</v>
      </c>
      <c r="G29"/>
    </row>
    <row r="30" spans="1:7">
      <c r="A30" t="str">
        <f t="shared" si="0"/>
        <v>MPV</v>
      </c>
      <c r="B30" s="8" t="s">
        <v>11</v>
      </c>
      <c r="C30" s="8" t="s">
        <v>24</v>
      </c>
      <c r="D30" s="11">
        <v>0.2797</v>
      </c>
      <c r="E30" s="11">
        <v>100</v>
      </c>
      <c r="F30" s="11">
        <v>1.35</v>
      </c>
      <c r="G30"/>
    </row>
    <row r="31" spans="1:7">
      <c r="A31" t="str">
        <f t="shared" si="0"/>
        <v>MSH</v>
      </c>
      <c r="B31" s="8" t="s">
        <v>11</v>
      </c>
      <c r="C31" s="8" t="s">
        <v>12</v>
      </c>
      <c r="D31" s="11">
        <v>5.7435200000000002</v>
      </c>
      <c r="E31" s="11">
        <v>28.5</v>
      </c>
      <c r="F31" s="11">
        <v>1.92</v>
      </c>
      <c r="G31"/>
    </row>
    <row r="32" spans="1:7">
      <c r="A32" t="str">
        <f t="shared" si="0"/>
        <v>MSP</v>
      </c>
      <c r="B32" s="8" t="s">
        <v>11</v>
      </c>
      <c r="C32" s="8" t="s">
        <v>2</v>
      </c>
      <c r="D32" s="11">
        <v>51.39</v>
      </c>
      <c r="E32" s="11">
        <v>1.5</v>
      </c>
      <c r="F32" s="11">
        <v>1.05</v>
      </c>
      <c r="G32"/>
    </row>
    <row r="33" spans="1:7">
      <c r="A33" t="str">
        <f t="shared" si="0"/>
        <v>MWT</v>
      </c>
      <c r="B33" s="8" t="s">
        <v>11</v>
      </c>
      <c r="C33" s="12" t="s">
        <v>15</v>
      </c>
      <c r="D33" s="13">
        <v>47.833799999999997</v>
      </c>
      <c r="E33" s="13">
        <v>1.5</v>
      </c>
      <c r="F33" s="13">
        <v>1.05</v>
      </c>
      <c r="G33"/>
    </row>
    <row r="34" spans="1:7">
      <c r="A34" s="18" t="s">
        <v>82</v>
      </c>
      <c r="B34" s="19" t="s">
        <v>13</v>
      </c>
      <c r="C34" s="20" t="s">
        <v>78</v>
      </c>
      <c r="D34" s="21">
        <v>44.259300000000003</v>
      </c>
      <c r="E34" s="21">
        <v>1.5</v>
      </c>
      <c r="F34" s="21">
        <v>1.05</v>
      </c>
    </row>
    <row r="35" spans="1:7">
      <c r="A35" s="18" t="s">
        <v>83</v>
      </c>
      <c r="B35" s="19" t="s">
        <v>11</v>
      </c>
      <c r="C35" s="20" t="s">
        <v>78</v>
      </c>
      <c r="D35" s="13">
        <v>47.833799999999997</v>
      </c>
      <c r="E35" s="13">
        <v>1.5</v>
      </c>
      <c r="F35" s="13">
        <v>1.05</v>
      </c>
    </row>
    <row r="36" spans="1:7">
      <c r="A36" s="18" t="s">
        <v>84</v>
      </c>
      <c r="B36" s="19" t="s">
        <v>13</v>
      </c>
      <c r="C36" s="20" t="s">
        <v>79</v>
      </c>
      <c r="D36" s="21">
        <v>44.259300000000003</v>
      </c>
      <c r="E36" s="21">
        <v>1.5</v>
      </c>
      <c r="F36" s="21">
        <v>1.05</v>
      </c>
    </row>
    <row r="37" spans="1:7">
      <c r="A37" s="18" t="s">
        <v>85</v>
      </c>
      <c r="B37" s="19" t="s">
        <v>11</v>
      </c>
      <c r="C37" s="20" t="s">
        <v>79</v>
      </c>
      <c r="D37" s="13">
        <v>47.833799999999997</v>
      </c>
      <c r="E37" s="13">
        <v>1.5</v>
      </c>
      <c r="F37" s="13">
        <v>1.05</v>
      </c>
    </row>
    <row r="38" spans="1:7">
      <c r="A38" s="18" t="s">
        <v>86</v>
      </c>
      <c r="B38" s="19" t="s">
        <v>13</v>
      </c>
      <c r="C38" s="20" t="s">
        <v>80</v>
      </c>
      <c r="D38" s="21">
        <v>44.259300000000003</v>
      </c>
      <c r="E38" s="21">
        <v>1.5</v>
      </c>
      <c r="F38" s="21">
        <v>1.05</v>
      </c>
    </row>
    <row r="39" spans="1:7">
      <c r="A39" s="18" t="s">
        <v>87</v>
      </c>
      <c r="B39" s="19" t="s">
        <v>11</v>
      </c>
      <c r="C39" s="20" t="s">
        <v>80</v>
      </c>
      <c r="D39" s="13">
        <v>47.833799999999997</v>
      </c>
      <c r="E39" s="13">
        <v>1.5</v>
      </c>
      <c r="F39" s="13">
        <v>1.05</v>
      </c>
    </row>
    <row r="40" spans="1:7">
      <c r="A40" s="18" t="s">
        <v>88</v>
      </c>
      <c r="B40" s="19" t="s">
        <v>13</v>
      </c>
      <c r="C40" s="20" t="s">
        <v>81</v>
      </c>
      <c r="D40" s="21">
        <v>44.259300000000003</v>
      </c>
      <c r="E40" s="21">
        <v>1.5</v>
      </c>
      <c r="F40" s="21">
        <v>1.05</v>
      </c>
    </row>
    <row r="41" spans="1:7">
      <c r="A41" s="18" t="s">
        <v>89</v>
      </c>
      <c r="B41" s="19" t="s">
        <v>11</v>
      </c>
      <c r="C41" s="20" t="s">
        <v>81</v>
      </c>
      <c r="D41" s="13">
        <v>47.833799999999997</v>
      </c>
      <c r="E41" s="13">
        <v>1.5</v>
      </c>
      <c r="F41" s="13">
        <v>1.05</v>
      </c>
    </row>
  </sheetData>
  <sheetProtection sheet="1" objects="1" scenarios="1"/>
  <autoFilter ref="A1:F33">
    <sortState ref="A2:F33">
      <sortCondition ref="A1:A33"/>
    </sortState>
  </autoFilter>
  <phoneticPr fontId="0" type="noConversion"/>
  <printOptions gridLines="1" gridLinesSet="0"/>
  <pageMargins left="0.75" right="0.75" top="1" bottom="1" header="0.5" footer="0.25"/>
  <pageSetup orientation="portrait" r:id="rId1"/>
  <headerFooter alignWithMargins="0">
    <oddHeader>&amp;A</oddHeader>
    <oddFooter>Page 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E3BB6FDAD3174796D5A0AE3667FDBB" ma:contentTypeVersion="15" ma:contentTypeDescription="Create a new document." ma:contentTypeScope="" ma:versionID="d5c0aaa1b0ae85820eefe676fa305230">
  <xsd:schema xmlns:xsd="http://www.w3.org/2001/XMLSchema" xmlns:xs="http://www.w3.org/2001/XMLSchema" xmlns:p="http://schemas.microsoft.com/office/2006/metadata/properties" xmlns:ns2="dd5f4939-e75e-468b-9c36-2c694ba6a056" xmlns:ns3="23dcba75-c8ca-4cbc-8f22-e0a0824cf485" targetNamespace="http://schemas.microsoft.com/office/2006/metadata/properties" ma:root="true" ma:fieldsID="f5b7bedc0670929e573cde9aa6b091f7" ns2:_="" ns3:_="">
    <xsd:import namespace="dd5f4939-e75e-468b-9c36-2c694ba6a056"/>
    <xsd:import namespace="23dcba75-c8ca-4cbc-8f22-e0a0824cf4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5f4939-e75e-468b-9c36-2c694ba6a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8a5ce2b-b787-4e01-a18c-fd92217fad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cba75-c8ca-4cbc-8f22-e0a0824cf48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f17d86a-3a6d-4fe4-8ad5-2bba8ceacb3d}" ma:internalName="TaxCatchAll" ma:showField="CatchAllData" ma:web="23dcba75-c8ca-4cbc-8f22-e0a0824cf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cba75-c8ca-4cbc-8f22-e0a0824cf485" xsi:nil="true"/>
    <lcf76f155ced4ddcb4097134ff3c332f xmlns="dd5f4939-e75e-468b-9c36-2c694ba6a0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6A3FA7-0EBD-48E6-AC63-63B73A24B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5f4939-e75e-468b-9c36-2c694ba6a056"/>
    <ds:schemaRef ds:uri="23dcba75-c8ca-4cbc-8f22-e0a0824cf4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32D1C5-9B8C-4B7E-97BA-3AEE817810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8432F4-059A-4B61-9DA3-5C8CC961E58F}">
  <ds:schemaRefs>
    <ds:schemaRef ds:uri="dd5f4939-e75e-468b-9c36-2c694ba6a056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23dcba75-c8ca-4cbc-8f22-e0a0824cf48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Throws Pentathlon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</dc:creator>
  <cp:lastModifiedBy>Ivan</cp:lastModifiedBy>
  <cp:lastPrinted>2024-05-16T09:50:23Z</cp:lastPrinted>
  <dcterms:created xsi:type="dcterms:W3CDTF">1999-04-02T22:31:36Z</dcterms:created>
  <dcterms:modified xsi:type="dcterms:W3CDTF">2024-05-19T09:42:52Z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0x0101004BE3BB6FDAD3174796D5A0AE3667FDBB</vt:lpwstr>
  </property>
  <property fmtid="{D5CDD505-2E9C-101B-9397-08002B2CF9AE}" pid="3" name="MediaServiceImageTags">
    <vt:lpwstr/>
  </property>
</Properties>
</file>